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9.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Accueil" sheetId="1" state="visible" r:id="rId2"/>
    <sheet name="Conditions_Pratique" sheetId="2" state="visible" r:id="rId3"/>
    <sheet name="Cycle_2" sheetId="3" state="visible" r:id="rId4"/>
    <sheet name="Cycle_3" sheetId="4" state="visible" r:id="rId5"/>
    <sheet name="Synthese_Classes" sheetId="5" state="hidden" r:id="rId6"/>
    <sheet name="Synthese_Cycle2" sheetId="6" state="hidden" r:id="rId7"/>
    <sheet name="Synthese_Cycle3" sheetId="7" state="hidden" r:id="rId8"/>
    <sheet name="Bilan_Activites" sheetId="8" state="hidden" r:id="rId9"/>
    <sheet name="Donnees" sheetId="9" state="hidden" r:id="rId10"/>
  </sheets>
  <definedNames>
    <definedName function="false" hidden="false" localSheetId="0" name="_xlnm.Print_Area" vbProcedure="false">Accueil!$D$2:$Q$48</definedName>
    <definedName function="false" hidden="false" localSheetId="7" name="_xlnm.Print_Area" vbProcedure="false">Bilan_Activites!$D$5:$Q$144</definedName>
    <definedName function="false" hidden="false" localSheetId="1" name="_xlnm.Print_Area" vbProcedure="false">Conditions_Pratique!$D$3:$J$23</definedName>
    <definedName function="false" hidden="false" localSheetId="2" name="_xlnm.Print_Area" vbProcedure="false">Cycle_2!$A$1:$S$55</definedName>
    <definedName function="false" hidden="false" localSheetId="3" name="_xlnm.Print_Area" vbProcedure="false">Cycle_3!$A$1:$S$39</definedName>
    <definedName function="false" hidden="false" localSheetId="8" name="_xlnm.Print_Area" vbProcedure="false">Donnees!$B$1:$L$28</definedName>
    <definedName function="false" hidden="false" localSheetId="4" name="_xlnm.Print_Area" vbProcedure="false">Synthese_Classes!$C$3:$I$37</definedName>
    <definedName function="false" hidden="false" localSheetId="5" name="_xlnm.Print_Area" vbProcedure="false">Synthese_Cycle2!$E$4:$I$72</definedName>
    <definedName function="false" hidden="false" localSheetId="6" name="_xlnm.Print_Area" vbProcedure="false">Synthese_Cycle3!$E$4:$I$72</definedName>
    <definedName function="false" hidden="false" name="AnneeScol" vbProcedure="false">Donnees!$K$3:$K$16</definedName>
    <definedName function="false" hidden="false" name="Champ_1" vbProcedure="false">Donnees!$C$3:$C$12</definedName>
    <definedName function="false" hidden="false" name="Champ_2" vbProcedure="false">Donnees!$D$3:$D$10</definedName>
    <definedName function="false" hidden="false" name="Champ_3" vbProcedure="false">Donnees!$E$3:$E$7</definedName>
    <definedName function="false" hidden="false" name="Champ_4" vbProcedure="false">Donnees!$F$3:$F$9</definedName>
    <definedName function="false" hidden="false" name="Departements" vbProcedure="false">Donnees!$M$2:$P$2</definedName>
    <definedName function="false" hidden="false" name="FreqCh1" vbProcedure="false">Bilan_Activites!$P$79:$P$93</definedName>
    <definedName function="false" hidden="false" name="LieuxDePratique" vbProcedure="false">Donnees!$T$3:$T$16</definedName>
    <definedName function="false" hidden="false" name="LieuxPratique" vbProcedure="false">Conditions_Pratique!$D$6:$D$19</definedName>
    <definedName function="false" hidden="false" name="ListeChamps" vbProcedure="false">Donnees!$B$2:$F$2</definedName>
    <definedName function="false" hidden="false" name="ListeEnseignants" vbProcedure="false">Accueil!$F$11:$F$30</definedName>
    <definedName function="false" hidden="false" name="ListeMateriels" vbProcedure="false">Conditions_Pratique!$F$6:$F$16</definedName>
    <definedName function="false" hidden="false" name="ListePartenaires" vbProcedure="false">Conditions_Pratique!$J$6:$J$12</definedName>
    <definedName function="false" hidden="false" name="ListeTypeEnseignants" vbProcedure="false">Conditions_Pratique!$H$6:$H$9</definedName>
    <definedName function="false" hidden="false" name="Materiels" vbProcedure="false">Donnees!$V$3:$V$13</definedName>
    <definedName function="false" hidden="false" name="Meurthe_et_Moselle" vbProcedure="false">Donnees!$M$3:$M$23</definedName>
    <definedName function="false" hidden="false" name="Néant" vbProcedure="false">Donnees!$B$3</definedName>
    <definedName function="false" hidden="false" name="partenaires" vbProcedure="false">Donnees!$AA$3:$AA$9</definedName>
    <definedName function="false" hidden="false" name="plage_cycle2Ch1" vbProcedure="false">Bilan_Activites!$E$8:$Q$22</definedName>
    <definedName function="false" hidden="false" name="plage_cycle2Ch2" vbProcedure="false">Bilan_Activites!$E$25:$Q$39</definedName>
    <definedName function="false" hidden="false" name="plage_cycle2Ch3" vbProcedure="false">Bilan_Activites!$E$42:$Q$56</definedName>
    <definedName function="false" hidden="false" name="plage_cycle2Ch4" vbProcedure="false">Bilan_Activites!$E$59:$Q$73</definedName>
    <definedName function="false" hidden="false" name="plage_Cycle3Ch1" vbProcedure="false">Bilan_Activites!$E$79:$Q$93</definedName>
    <definedName function="false" hidden="false" name="plage_cycle3Ch2" vbProcedure="false">Bilan_Activites!$E$96:$Q$110</definedName>
    <definedName function="false" hidden="false" name="plage_cycle3Ch3" vbProcedure="false">Bilan_Activites!$E$113:$Q$127</definedName>
    <definedName function="false" hidden="false" name="plage_cycle3Ch4" vbProcedure="false">Bilan_Activites!$E$130:$Q$144</definedName>
    <definedName function="false" hidden="false" name="TypeEnseignants" vbProcedure="false">Donnees!$Y$3:$Y$6</definedName>
    <definedName function="false" hidden="false" name="VersLog" vbProcedure="false">Conditions_Pratique!$A$2</definedName>
    <definedName function="false" hidden="false" localSheetId="0" name="Print_Area_0" vbProcedure="false">Accueil!$D$2:$Q$48</definedName>
    <definedName function="false" hidden="false" localSheetId="0" name="Print_Area_0_0" vbProcedure="false">Accueil!$D$2:$Q$48</definedName>
    <definedName function="false" hidden="false" localSheetId="0" name="Print_Area_0_0_0" vbProcedure="false">Accueil!$D$2:$Q$48</definedName>
    <definedName function="false" hidden="false" localSheetId="0" name="Print_Area_0_0_0_0" vbProcedure="false">Accueil!$D$2:$Q$48</definedName>
    <definedName function="false" hidden="false" localSheetId="0" name="Print_Area_0_0_0_0_0" vbProcedure="false">Accueil!$D$2:$Q$48</definedName>
    <definedName function="false" hidden="false" localSheetId="0" name="Print_Area_0_0_0_0_0_0" vbProcedure="false">Accueil!$D$2:$Q$48</definedName>
    <definedName function="false" hidden="false" localSheetId="0" name="_xlnm.Print_Area" vbProcedure="false">Accueil!$D$2:$Q$48</definedName>
    <definedName function="false" hidden="false" localSheetId="0" name="_xlnm.Print_Area_0" vbProcedure="false">Accueil!$D$2:$Q$48</definedName>
    <definedName function="false" hidden="false" localSheetId="1" name="Print_Area_0" vbProcedure="false">Conditions_Pratique!$D$3:$J$23</definedName>
    <definedName function="false" hidden="false" localSheetId="1" name="Print_Area_0_0" vbProcedure="false">Conditions_Pratique!$D$3:$J$23</definedName>
    <definedName function="false" hidden="false" localSheetId="1" name="Print_Area_0_0_0" vbProcedure="false">Conditions_Pratique!$D$3:$J$23</definedName>
    <definedName function="false" hidden="false" localSheetId="1" name="Print_Area_0_0_0_0" vbProcedure="false">Conditions_Pratique!$D$3:$J$23</definedName>
    <definedName function="false" hidden="false" localSheetId="1" name="Print_Area_0_0_0_0_0" vbProcedure="false">Conditions_Pratique!$D$3:$J$23</definedName>
    <definedName function="false" hidden="false" localSheetId="1" name="Print_Area_0_0_0_0_0_0" vbProcedure="false">Conditions_Pratique!$D$3:$J$23</definedName>
    <definedName function="false" hidden="false" localSheetId="1" name="_xlnm.Print_Area" vbProcedure="false">Conditions_Pratique!$D$3:$J$23</definedName>
    <definedName function="false" hidden="false" localSheetId="1" name="_xlnm.Print_Area_0" vbProcedure="false">Conditions_Pratique!$D$3:$J$23</definedName>
    <definedName function="false" hidden="false" localSheetId="2" name="Print_Area_0" vbProcedure="false">Cycle_2!$A$1:$S$55</definedName>
    <definedName function="false" hidden="false" localSheetId="2" name="Print_Area_0_0" vbProcedure="false">Cycle_2!$A$1:$S$55</definedName>
    <definedName function="false" hidden="false" localSheetId="2" name="Print_Area_0_0_0" vbProcedure="false">Cycle_2!$A$1:$S$55</definedName>
    <definedName function="false" hidden="false" localSheetId="2" name="Print_Area_0_0_0_0" vbProcedure="false">Cycle_2!$A$1:$S$55</definedName>
    <definedName function="false" hidden="false" localSheetId="2" name="Print_Area_0_0_0_0_0" vbProcedure="false">Cycle_2!$A$1:$S$55</definedName>
    <definedName function="false" hidden="false" localSheetId="2" name="Print_Area_0_0_0_0_0_0" vbProcedure="false">Cycle_2!$A$1:$S$55</definedName>
    <definedName function="false" hidden="false" localSheetId="2" name="_xlnm.Print_Area" vbProcedure="false">Cycle_2!$A$1:$S$55</definedName>
    <definedName function="false" hidden="false" localSheetId="2" name="_xlnm.Print_Area_0" vbProcedure="false">Cycle_2!$A$1:$S$55</definedName>
    <definedName function="false" hidden="false" localSheetId="3" name="Print_Area_0" vbProcedure="false">Cycle_3!$A$1:$S$39</definedName>
    <definedName function="false" hidden="false" localSheetId="3" name="Print_Area_0_0" vbProcedure="false">Cycle_3!$A$1:$S$39</definedName>
    <definedName function="false" hidden="false" localSheetId="3" name="Print_Area_0_0_0" vbProcedure="false">Cycle_3!$A$1:$S$39</definedName>
    <definedName function="false" hidden="false" localSheetId="3" name="Print_Area_0_0_0_0" vbProcedure="false">Cycle_3!$A$1:$S$39</definedName>
    <definedName function="false" hidden="false" localSheetId="3" name="Print_Area_0_0_0_0_0" vbProcedure="false">Cycle_3!$A$1:$S$39</definedName>
    <definedName function="false" hidden="false" localSheetId="3" name="Print_Area_0_0_0_0_0_0" vbProcedure="false">Cycle_3!$A$1:$S$39</definedName>
    <definedName function="false" hidden="false" localSheetId="3" name="_xlnm.Print_Area" vbProcedure="false">Cycle_3!$A$1:$S$39</definedName>
    <definedName function="false" hidden="false" localSheetId="3" name="_xlnm.Print_Area_0" vbProcedure="false">Cycle_3!$A$1:$S$39</definedName>
    <definedName function="false" hidden="false" localSheetId="4" name="Print_Area_0" vbProcedure="false">Synthese_Classes!$C$3:$I$37</definedName>
    <definedName function="false" hidden="false" localSheetId="4" name="Print_Area_0_0" vbProcedure="false">Synthese_Classes!$C$3:$I$37</definedName>
    <definedName function="false" hidden="false" localSheetId="4" name="Print_Area_0_0_0" vbProcedure="false">Synthese_Classes!$C$3:$I$37</definedName>
    <definedName function="false" hidden="false" localSheetId="4" name="Print_Area_0_0_0_0" vbProcedure="false">Synthese_Classes!$C$3:$I$37</definedName>
    <definedName function="false" hidden="false" localSheetId="4" name="Print_Area_0_0_0_0_0" vbProcedure="false">Synthese_Classes!$C$3:$I$37</definedName>
    <definedName function="false" hidden="false" localSheetId="4" name="Print_Area_0_0_0_0_0_0" vbProcedure="false">Synthese_Classes!$C$3:$I$37</definedName>
    <definedName function="false" hidden="false" localSheetId="4" name="_xlnm.Print_Area" vbProcedure="false">Synthese_Classes!$C$3:$I$37</definedName>
    <definedName function="false" hidden="false" localSheetId="4" name="_xlnm.Print_Area_0" vbProcedure="false">Synthese_Classes!$C$3:$I$37</definedName>
    <definedName function="false" hidden="false" localSheetId="5" name="Print_Area_0" vbProcedure="false">Synthese_Cycle2!$E$4:$I$72</definedName>
    <definedName function="false" hidden="false" localSheetId="5" name="Print_Area_0_0" vbProcedure="false">Synthese_Cycle2!$E$4:$I$72</definedName>
    <definedName function="false" hidden="false" localSheetId="5" name="Print_Area_0_0_0" vbProcedure="false">Synthese_Cycle2!$E$4:$I$72</definedName>
    <definedName function="false" hidden="false" localSheetId="5" name="Print_Area_0_0_0_0" vbProcedure="false">Synthese_Cycle2!$E$4:$I$72</definedName>
    <definedName function="false" hidden="false" localSheetId="5" name="Print_Area_0_0_0_0_0" vbProcedure="false">Synthese_Cycle2!$E$4:$I$72</definedName>
    <definedName function="false" hidden="false" localSheetId="5" name="Print_Area_0_0_0_0_0_0" vbProcedure="false">Synthese_Cycle2!$E$4:$I$72</definedName>
    <definedName function="false" hidden="false" localSheetId="5" name="_xlnm.Print_Area" vbProcedure="false">Synthese_Cycle2!$E$4:$I$72</definedName>
    <definedName function="false" hidden="false" localSheetId="5" name="_xlnm.Print_Area_0" vbProcedure="false">Synthese_Cycle2!$E$4:$I$72</definedName>
    <definedName function="false" hidden="false" localSheetId="6" name="Print_Area_0" vbProcedure="false">Synthese_Cycle3!$E$4:$I$72</definedName>
    <definedName function="false" hidden="false" localSheetId="6" name="Print_Area_0_0" vbProcedure="false">Synthese_Cycle3!$E$4:$I$72</definedName>
    <definedName function="false" hidden="false" localSheetId="6" name="Print_Area_0_0_0" vbProcedure="false">Synthese_Cycle3!$E$4:$I$72</definedName>
    <definedName function="false" hidden="false" localSheetId="6" name="Print_Area_0_0_0_0" vbProcedure="false">Synthese_Cycle3!$E$4:$I$72</definedName>
    <definedName function="false" hidden="false" localSheetId="6" name="Print_Area_0_0_0_0_0" vbProcedure="false">Synthese_Cycle3!$E$4:$I$72</definedName>
    <definedName function="false" hidden="false" localSheetId="6" name="Print_Area_0_0_0_0_0_0" vbProcedure="false">Synthese_Cycle3!$E$4:$I$72</definedName>
    <definedName function="false" hidden="false" localSheetId="6" name="_xlnm.Print_Area" vbProcedure="false">Synthese_Cycle3!$E$4:$I$72</definedName>
    <definedName function="false" hidden="false" localSheetId="6" name="_xlnm.Print_Area_0" vbProcedure="false">Synthese_Cycle3!$E$4:$I$72</definedName>
    <definedName function="false" hidden="false" localSheetId="7" name="Print_Area_0" vbProcedure="false">Bilan_Activites!$D$5:$Q$144</definedName>
    <definedName function="false" hidden="false" localSheetId="7" name="Print_Area_0_0" vbProcedure="false">Bilan_Activites!$D$5:$Q$144</definedName>
    <definedName function="false" hidden="false" localSheetId="7" name="Print_Area_0_0_0" vbProcedure="false">Bilan_Activites!$D$5:$Q$144</definedName>
    <definedName function="false" hidden="false" localSheetId="7" name="Print_Area_0_0_0_0" vbProcedure="false">Bilan_Activites!$D$5:$Q$144</definedName>
    <definedName function="false" hidden="false" localSheetId="7" name="Print_Area_0_0_0_0_0" vbProcedure="false">Bilan_Activites!$D$5:$Q$144</definedName>
    <definedName function="false" hidden="false" localSheetId="7" name="Print_Area_0_0_0_0_0_0" vbProcedure="false">Bilan_Activites!$D$5:$Q$144</definedName>
    <definedName function="false" hidden="false" localSheetId="7" name="_xlnm.Print_Area" vbProcedure="false">Bilan_Activites!$D$5:$Q$144</definedName>
    <definedName function="false" hidden="false" localSheetId="7" name="_xlnm.Print_Area_0" vbProcedure="false">Bilan_Activites!$D$5:$Q$144</definedName>
    <definedName function="false" hidden="false" localSheetId="8" name="Print_Area_0" vbProcedure="false">Donnees!$B$1:$L$28</definedName>
    <definedName function="false" hidden="false" localSheetId="8" name="Print_Area_0_0" vbProcedure="false">Donnees!$B$1:$L$28</definedName>
    <definedName function="false" hidden="false" localSheetId="8" name="Print_Area_0_0_0" vbProcedure="false">Donnees!$B$1:$L$28</definedName>
    <definedName function="false" hidden="false" localSheetId="8" name="Print_Area_0_0_0_0" vbProcedure="false">Donnees!$B$1:$L$28</definedName>
    <definedName function="false" hidden="false" localSheetId="8" name="Print_Area_0_0_0_0_0" vbProcedure="false">Donnees!$B$1:$L$28</definedName>
    <definedName function="false" hidden="false" localSheetId="8" name="Print_Area_0_0_0_0_0_0" vbProcedure="false">Donnees!$B$1:$L$28</definedName>
    <definedName function="false" hidden="false" localSheetId="8" name="_xlnm.Print_Area" vbProcedure="false">Donnees!$B$1:$L$28</definedName>
    <definedName function="false" hidden="false" localSheetId="8" name="_xlnm.Print_Area_0" vbProcedure="false">Donnees!$B$1:$L$28</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<sst xmlns="http://schemas.openxmlformats.org/spreadsheetml/2006/main" count="1262" uniqueCount="162">
  <si>
    <t>Version 0.7</t>
  </si>
  <si>
    <t>PROGRAMME EPS - CYCLES 2 et 3 (CM1 et CM2)</t>
  </si>
  <si>
    <t>ANNÉE SCOLAIRE :</t>
  </si>
  <si>
    <t>2017-18</t>
  </si>
  <si>
    <t>Département :</t>
  </si>
  <si>
    <t>Circonscription :</t>
  </si>
  <si>
    <t>Commune :</t>
  </si>
  <si>
    <t>École :</t>
  </si>
  <si>
    <t>Saisir la liste des classes (adopter une appellation commune)</t>
  </si>
  <si>
    <t>Horaire
annuel</t>
  </si>
  <si>
    <t>CLASSES :</t>
  </si>
  <si>
    <t>Résumé du cycle 2</t>
  </si>
  <si>
    <t>Cycle 2</t>
  </si>
  <si>
    <t>CA 1</t>
  </si>
  <si>
    <t>CA 2</t>
  </si>
  <si>
    <t>CA 3</t>
  </si>
  <si>
    <t>CA 4</t>
  </si>
  <si>
    <t>Résumé du cycle 3 CM1 et CM2</t>
  </si>
  <si>
    <t>Cycle 3</t>
  </si>
  <si>
    <t>Moyenne :</t>
  </si>
  <si>
    <t>LibOff</t>
  </si>
  <si>
    <t>Les conditions de pratique</t>
  </si>
  <si>
    <t>Ressources matérielles</t>
  </si>
  <si>
    <t>Ressources humaines</t>
  </si>
  <si>
    <t>Lieux de pratique</t>
  </si>
  <si>
    <t>Matériels</t>
  </si>
  <si>
    <t>Enseignants(es)</t>
  </si>
  <si>
    <t>Partenaires</t>
  </si>
  <si>
    <t>Programmation EPS cycle 2</t>
  </si>
  <si>
    <t>Niveau</t>
  </si>
  <si>
    <t>CLASSES</t>
  </si>
  <si>
    <t>Créneau
hebdomadaire</t>
  </si>
  <si>
    <t>Période 1 : Sept.-Oct.</t>
  </si>
  <si>
    <t>Période 2 : Nov.-Déc.</t>
  </si>
  <si>
    <t>Période 3 : Janv.-Fév.</t>
  </si>
  <si>
    <t>Période 4 : Mars-Avr.</t>
  </si>
  <si>
    <t>Période 5 : Mai-Juin</t>
  </si>
  <si>
    <t>Horaire total
annuel sur : 
108 h en primaire</t>
  </si>
  <si>
    <t>Champ</t>
  </si>
  <si>
    <t>Activité</t>
  </si>
  <si>
    <t>Nombre d'heures</t>
  </si>
  <si>
    <t>CP</t>
  </si>
  <si>
    <t>Néant</t>
  </si>
  <si>
    <t>Aucune</t>
  </si>
  <si>
    <t>ou Projet annuel</t>
  </si>
  <si>
    <t>CE 1</t>
  </si>
  <si>
    <t>CE 2</t>
  </si>
  <si>
    <t>Programmation EPS cycle 3</t>
  </si>
  <si>
    <t>Créneau hebdomadaire</t>
  </si>
  <si>
    <t>CM 1</t>
  </si>
  <si>
    <t>CM 2</t>
  </si>
  <si>
    <t>6ème</t>
  </si>
  <si>
    <t>SYNTHESE DES CLASSES</t>
  </si>
  <si>
    <t>CLASSES du Cycle 2</t>
  </si>
  <si>
    <t>CLASSES du Cycle 3 (CM)</t>
  </si>
  <si>
    <t>BILAN ACTIVITÉS EPS du Cycle 2</t>
  </si>
  <si>
    <t>Rang
Nombre</t>
  </si>
  <si>
    <t>Activités</t>
  </si>
  <si>
    <t>Rang
Nbre Heures</t>
  </si>
  <si>
    <t>Nbre Heures</t>
  </si>
  <si>
    <t>Nbre</t>
  </si>
  <si>
    <t>BILAN ACTIVITÉS EPS du Cycle 3</t>
  </si>
  <si>
    <t>ACTIVITÉS Cycle 2</t>
  </si>
  <si>
    <t>Période 1</t>
  </si>
  <si>
    <t>Période 2</t>
  </si>
  <si>
    <t>Période 3</t>
  </si>
  <si>
    <t>Période 4</t>
  </si>
  <si>
    <t>Période 5</t>
  </si>
  <si>
    <t>TOTAL</t>
  </si>
  <si>
    <t>Nombre</t>
  </si>
  <si>
    <t>Nbre
Heures</t>
  </si>
  <si>
    <t>ACTIVITÉS Cycle 3</t>
  </si>
  <si>
    <t>CHAMPS</t>
  </si>
  <si>
    <t>Départements</t>
  </si>
  <si>
    <t>Resources matérielles</t>
  </si>
  <si>
    <t>Champ_1</t>
  </si>
  <si>
    <t>Champ_2</t>
  </si>
  <si>
    <t>Champ_3</t>
  </si>
  <si>
    <t>Champ_4</t>
  </si>
  <si>
    <t>Année scolaire</t>
  </si>
  <si>
    <t>Meurthe_et_Moselle</t>
  </si>
  <si>
    <t>Meuse</t>
  </si>
  <si>
    <t>Moselle</t>
  </si>
  <si>
    <t>Vosges</t>
  </si>
  <si>
    <t>Enseignants</t>
  </si>
  <si>
    <t>Courir vite</t>
  </si>
  <si>
    <t>Activité de roule</t>
  </si>
  <si>
    <t>Danses collectives</t>
  </si>
  <si>
    <t>Jeux traditionnels</t>
  </si>
  <si>
    <t>2016-17</t>
  </si>
  <si>
    <t>gymnase</t>
  </si>
  <si>
    <t>cible verticale</t>
  </si>
  <si>
    <t>PE</t>
  </si>
  <si>
    <t>USEP</t>
  </si>
  <si>
    <t>Courir longtemps</t>
  </si>
  <si>
    <t>Activité de glisse</t>
  </si>
  <si>
    <t>Activités gymniques</t>
  </si>
  <si>
    <t>Jeux pré-sportifs collectifs</t>
  </si>
  <si>
    <t>dojo</t>
  </si>
  <si>
    <t>cible horizontale</t>
  </si>
  <si>
    <t>PEPS</t>
  </si>
  <si>
    <t>UNSS</t>
  </si>
  <si>
    <t>Sauter loin</t>
  </si>
  <si>
    <t>Activité nautique</t>
  </si>
  <si>
    <t>Arts du cirque</t>
  </si>
  <si>
    <t>Jeux collectifs sans ballon</t>
  </si>
  <si>
    <t>2018-19</t>
  </si>
  <si>
    <t>salle de danse</t>
  </si>
  <si>
    <t>filet ou élastique</t>
  </si>
  <si>
    <t>Projet particulier</t>
  </si>
  <si>
    <t>comités sportifs</t>
  </si>
  <si>
    <t>Sauter haut</t>
  </si>
  <si>
    <t>Activité équestre</t>
  </si>
  <si>
    <t>Danse de création</t>
  </si>
  <si>
    <t>Jeux collectifs avec ballon</t>
  </si>
  <si>
    <t>2019-20</t>
  </si>
  <si>
    <t>préau couvert</t>
  </si>
  <si>
    <t>tapis de réception</t>
  </si>
  <si>
    <t>Autre</t>
  </si>
  <si>
    <t>communes</t>
  </si>
  <si>
    <t>Lancer loin</t>
  </si>
  <si>
    <t>Parcours d'orientation</t>
  </si>
  <si>
    <t>Autres</t>
  </si>
  <si>
    <t>Jeux de combats de préhension</t>
  </si>
  <si>
    <t>2020-21</t>
  </si>
  <si>
    <t>cour</t>
  </si>
  <si>
    <t>tapis mousse</t>
  </si>
  <si>
    <t>MNS</t>
  </si>
  <si>
    <t>communautés de communes</t>
  </si>
  <si>
    <t>Lancer précis</t>
  </si>
  <si>
    <t>Parcours d'escalade</t>
  </si>
  <si>
    <t>Jeux de raquettes</t>
  </si>
  <si>
    <t>2021-22</t>
  </si>
  <si>
    <t>salle de classe</t>
  </si>
  <si>
    <t>raquettes</t>
  </si>
  <si>
    <t>Moniteurs, éducateurs sportifs</t>
  </si>
  <si>
    <t>associations</t>
  </si>
  <si>
    <t>Multiactivités</t>
  </si>
  <si>
    <t>Savoir Nager</t>
  </si>
  <si>
    <t>2022-23</t>
  </si>
  <si>
    <t>piscine</t>
  </si>
  <si>
    <t>ballons</t>
  </si>
  <si>
    <t>intervenant</t>
  </si>
  <si>
    <t>Nager vite</t>
  </si>
  <si>
    <t>2023-24</t>
  </si>
  <si>
    <t>structure artificielle escalade</t>
  </si>
  <si>
    <t>agrès</t>
  </si>
  <si>
    <t>Nager longtemps</t>
  </si>
  <si>
    <t>2024-25</t>
  </si>
  <si>
    <t>parc</t>
  </si>
  <si>
    <t>engins d'équilibre</t>
  </si>
  <si>
    <t>2025-26</t>
  </si>
  <si>
    <t>stade</t>
  </si>
  <si>
    <t>vortex</t>
  </si>
  <si>
    <t>2026-27</t>
  </si>
  <si>
    <t>piste</t>
  </si>
  <si>
    <t>autre</t>
  </si>
  <si>
    <t>2027-28</t>
  </si>
  <si>
    <t>forêt</t>
  </si>
  <si>
    <t>2028-29</t>
  </si>
  <si>
    <t>terrain extérieur</t>
  </si>
  <si>
    <t>2029-30</t>
  </si>
</sst>
</file>

<file path=xl/styles.xml><?xml version="1.0" encoding="utf-8"?>
<styleSheet xmlns="http://schemas.openxmlformats.org/spreadsheetml/2006/main">
  <numFmts count="6">
    <numFmt numFmtId="164" formatCode="GENERAL"/>
    <numFmt numFmtId="165" formatCode="0&quot; H.&quot;"/>
    <numFmt numFmtId="166" formatCode="0.0"/>
    <numFmt numFmtId="167" formatCode="0.0&quot; H.&quot;"/>
    <numFmt numFmtId="168" formatCode="0"/>
    <numFmt numFmtId="169" formatCode="0.00"/>
  </numFmts>
  <fonts count="48">
    <font>
      <sz val="12"/>
      <color rgb="FF000000"/>
      <name val="Calibri"/>
      <family val="2"/>
      <charset val="1"/>
    </font>
    <font>
      <sz val="10"/>
      <name val="Arial"/>
      <family val="0"/>
    </font>
    <font>
      <sz val="10"/>
      <name val="Arial"/>
      <family val="0"/>
    </font>
    <font>
      <sz val="10"/>
      <name val="Arial"/>
      <family val="0"/>
    </font>
    <font>
      <sz val="9"/>
      <color rgb="FF666666"/>
      <name val="Calibri"/>
      <family val="2"/>
      <charset val="1"/>
    </font>
    <font>
      <sz val="36"/>
      <color rgb="FFFFFFFF"/>
      <name val="Calibri"/>
      <family val="2"/>
      <charset val="1"/>
    </font>
    <font>
      <sz val="8"/>
      <color rgb="FF000000"/>
      <name val="Calibri"/>
      <family val="2"/>
      <charset val="1"/>
    </font>
    <font>
      <b val="true"/>
      <sz val="20"/>
      <color rgb="FF000000"/>
      <name val="Calibri"/>
      <family val="2"/>
      <charset val="1"/>
    </font>
    <font>
      <b val="true"/>
      <sz val="22"/>
      <color rgb="FFC00000"/>
      <name val="Calibri"/>
      <family val="2"/>
      <charset val="1"/>
    </font>
    <font>
      <sz val="10"/>
      <color rgb="FF0066CC"/>
      <name val="Calibri"/>
      <family val="2"/>
      <charset val="1"/>
    </font>
    <font>
      <b val="true"/>
      <sz val="18"/>
      <color rgb="FF000000"/>
      <name val="Calibri"/>
      <family val="2"/>
      <charset val="1"/>
    </font>
    <font>
      <sz val="14"/>
      <color rgb="FF808080"/>
      <name val="Calibri"/>
      <family val="2"/>
      <charset val="1"/>
    </font>
    <font>
      <b val="true"/>
      <sz val="16"/>
      <color rgb="FF000000"/>
      <name val="Calibri"/>
      <family val="2"/>
      <charset val="1"/>
    </font>
    <font>
      <b val="true"/>
      <sz val="16"/>
      <color rgb="FF808080"/>
      <name val="Calibri"/>
      <family val="2"/>
      <charset val="1"/>
    </font>
    <font>
      <b val="true"/>
      <sz val="8"/>
      <color rgb="FFFFFFFF"/>
      <name val="Calibri"/>
      <family val="2"/>
      <charset val="1"/>
    </font>
    <font>
      <sz val="6"/>
      <color rgb="FFFFFFFF"/>
      <name val="Calibri"/>
      <family val="2"/>
      <charset val="1"/>
    </font>
    <font>
      <b val="true"/>
      <sz val="12"/>
      <color rgb="FF000000"/>
      <name val="Calibri"/>
      <family val="2"/>
      <charset val="1"/>
    </font>
    <font>
      <b val="true"/>
      <sz val="14"/>
      <color rgb="FF969696"/>
      <name val="Calibri"/>
      <family val="2"/>
      <charset val="1"/>
    </font>
    <font>
      <b val="true"/>
      <sz val="16"/>
      <color rgb="FF595959"/>
      <name val="Calibri"/>
      <family val="2"/>
    </font>
    <font>
      <sz val="10"/>
      <name val="Arial"/>
      <family val="2"/>
    </font>
    <font>
      <sz val="12"/>
      <color rgb="FF595959"/>
      <name val="Calibri"/>
      <family val="2"/>
    </font>
    <font>
      <sz val="14"/>
      <color rgb="FF595959"/>
      <name val="Calibri"/>
      <family val="2"/>
    </font>
    <font>
      <sz val="10"/>
      <color rgb="FF000000"/>
      <name val="Calibri"/>
      <family val="2"/>
    </font>
    <font>
      <b val="true"/>
      <sz val="14"/>
      <color rgb="FF595959"/>
      <name val="Calibri"/>
      <family val="2"/>
    </font>
    <font>
      <sz val="11"/>
      <color rgb="FF595959"/>
      <name val="Calibri"/>
      <family val="2"/>
    </font>
    <font>
      <sz val="9"/>
      <color rgb="FF808080"/>
      <name val="Calibri"/>
      <family val="2"/>
      <charset val="1"/>
    </font>
    <font>
      <sz val="28"/>
      <color rgb="FF000000"/>
      <name val="Calibri"/>
      <family val="2"/>
      <charset val="1"/>
    </font>
    <font>
      <b val="true"/>
      <sz val="14"/>
      <color rgb="FF000000"/>
      <name val="Calibri"/>
      <family val="2"/>
      <charset val="1"/>
    </font>
    <font>
      <sz val="10"/>
      <color rgb="FF666666"/>
      <name val="Calibri"/>
      <family val="2"/>
      <charset val="1"/>
    </font>
    <font>
      <b val="true"/>
      <sz val="13"/>
      <color rgb="FF000000"/>
      <name val="Calibri"/>
      <family val="2"/>
      <charset val="1"/>
    </font>
    <font>
      <b val="true"/>
      <sz val="16"/>
      <color rgb="FFFF0000"/>
      <name val="Calibri"/>
      <family val="2"/>
    </font>
    <font>
      <b val="true"/>
      <sz val="28"/>
      <color rgb="FFFFFFFF"/>
      <name val="Calibri"/>
      <family val="2"/>
      <charset val="1"/>
    </font>
    <font>
      <b val="true"/>
      <sz val="12"/>
      <color rgb="FFFFFFFF"/>
      <name val="Calibri"/>
      <family val="2"/>
      <charset val="1"/>
    </font>
    <font>
      <b val="true"/>
      <sz val="24"/>
      <color rgb="FF000000"/>
      <name val="Calibri"/>
      <family val="2"/>
      <charset val="1"/>
    </font>
    <font>
      <b val="true"/>
      <sz val="12"/>
      <color rgb="FFC00000"/>
      <name val="Calibri"/>
      <family val="2"/>
      <charset val="1"/>
    </font>
    <font>
      <b val="true"/>
      <sz val="14"/>
      <color rgb="FFC00000"/>
      <name val="Calibri"/>
      <family val="2"/>
      <charset val="1"/>
    </font>
    <font>
      <b val="true"/>
      <sz val="10"/>
      <color rgb="FF000000"/>
      <name val="Calibri"/>
      <family val="2"/>
      <charset val="1"/>
    </font>
    <font>
      <sz val="12"/>
      <name val="Calibri"/>
      <family val="2"/>
      <charset val="1"/>
    </font>
    <font>
      <b val="true"/>
      <sz val="24"/>
      <color rgb="FFC00000"/>
      <name val="Calibri"/>
      <family val="2"/>
      <charset val="1"/>
    </font>
    <font>
      <b val="true"/>
      <sz val="11"/>
      <name val="Calibri"/>
      <family val="2"/>
      <charset val="1"/>
    </font>
    <font>
      <b val="true"/>
      <sz val="12"/>
      <color rgb="FF969696"/>
      <name val="Calibri"/>
      <family val="2"/>
      <charset val="1"/>
    </font>
    <font>
      <sz val="11"/>
      <name val="Calibri"/>
      <family val="2"/>
      <charset val="1"/>
    </font>
    <font>
      <sz val="12"/>
      <color rgb="FF008000"/>
      <name val="Calibri"/>
      <family val="2"/>
      <charset val="1"/>
    </font>
    <font>
      <b val="true"/>
      <sz val="12"/>
      <name val="Calibri"/>
      <family val="2"/>
      <charset val="1"/>
    </font>
    <font>
      <sz val="12"/>
      <color rgb="FFFFFFFF"/>
      <name val="Calibri"/>
      <family val="2"/>
      <charset val="1"/>
    </font>
    <font>
      <b val="true"/>
      <sz val="18"/>
      <color rgb="FFFFFFFF"/>
      <name val="Calibri"/>
      <family val="2"/>
      <charset val="1"/>
    </font>
    <font>
      <sz val="16"/>
      <color rgb="FF000000"/>
      <name val="Calibri"/>
      <family val="2"/>
    </font>
    <font>
      <sz val="16"/>
      <color rgb="FFC00000"/>
      <name val="Calibri"/>
      <family val="2"/>
    </font>
  </fonts>
  <fills count="23">
    <fill>
      <patternFill patternType="none"/>
    </fill>
    <fill>
      <patternFill patternType="gray125"/>
    </fill>
    <fill>
      <patternFill patternType="solid">
        <fgColor rgb="FF008000"/>
        <bgColor rgb="FF008080"/>
      </patternFill>
    </fill>
    <fill>
      <patternFill patternType="solid">
        <fgColor rgb="FFB2B2B2"/>
        <bgColor rgb="FFBFBFBF"/>
      </patternFill>
    </fill>
    <fill>
      <patternFill patternType="solid">
        <fgColor rgb="FFE6E6FF"/>
        <bgColor rgb="FFEAEAEA"/>
      </patternFill>
    </fill>
    <fill>
      <patternFill patternType="solid">
        <fgColor rgb="FFBFBFBF"/>
        <bgColor rgb="FFB2B2B2"/>
      </patternFill>
    </fill>
    <fill>
      <patternFill patternType="solid">
        <fgColor rgb="FFFF5050"/>
        <bgColor rgb="FF993366"/>
      </patternFill>
    </fill>
    <fill>
      <patternFill patternType="solid">
        <fgColor rgb="FF33CC33"/>
        <bgColor rgb="FF00CC33"/>
      </patternFill>
    </fill>
    <fill>
      <patternFill patternType="solid">
        <fgColor rgb="FF3399FF"/>
        <bgColor rgb="FF00B0F0"/>
      </patternFill>
    </fill>
    <fill>
      <patternFill patternType="solid">
        <fgColor rgb="FFFFFF99"/>
        <bgColor rgb="FFF2F2F2"/>
      </patternFill>
    </fill>
    <fill>
      <patternFill patternType="solid">
        <fgColor rgb="FFEEEEEE"/>
        <bgColor rgb="FFF2F2F2"/>
      </patternFill>
    </fill>
    <fill>
      <patternFill patternType="solid">
        <fgColor rgb="FFCCCCFF"/>
        <bgColor rgb="FFD9D9D9"/>
      </patternFill>
    </fill>
    <fill>
      <patternFill patternType="solid">
        <fgColor rgb="FF00CC33"/>
        <bgColor rgb="FF33CC33"/>
      </patternFill>
    </fill>
    <fill>
      <patternFill patternType="solid">
        <fgColor rgb="FFFFCCCC"/>
        <bgColor rgb="FFFFCC99"/>
      </patternFill>
    </fill>
    <fill>
      <patternFill patternType="solid">
        <fgColor rgb="FFFFCC99"/>
        <bgColor rgb="FFFFCCCC"/>
      </patternFill>
    </fill>
    <fill>
      <patternFill patternType="solid">
        <fgColor rgb="FFCCFFFF"/>
        <bgColor rgb="FFEEEEEE"/>
      </patternFill>
    </fill>
    <fill>
      <patternFill patternType="solid">
        <fgColor rgb="FFEAEAEA"/>
        <bgColor rgb="FFEEEEEE"/>
      </patternFill>
    </fill>
    <fill>
      <patternFill patternType="solid">
        <fgColor rgb="FFD9D9D9"/>
        <bgColor rgb="FFDDDDDD"/>
      </patternFill>
    </fill>
    <fill>
      <patternFill patternType="solid">
        <fgColor rgb="FF0033CC"/>
        <bgColor rgb="FF003366"/>
      </patternFill>
    </fill>
    <fill>
      <patternFill patternType="solid">
        <fgColor rgb="FF969696"/>
        <bgColor rgb="FF8B8B8B"/>
      </patternFill>
    </fill>
    <fill>
      <patternFill patternType="solid">
        <fgColor rgb="FFF2F2F2"/>
        <bgColor rgb="FFEEEEEE"/>
      </patternFill>
    </fill>
    <fill>
      <patternFill patternType="solid">
        <fgColor rgb="FFDDDDDD"/>
        <bgColor rgb="FFD9D9D9"/>
      </patternFill>
    </fill>
    <fill>
      <patternFill patternType="solid">
        <fgColor rgb="FFD99694"/>
        <bgColor rgb="FFB2B2B2"/>
      </patternFill>
    </fill>
  </fills>
  <borders count="67">
    <border diagonalUp="false" diagonalDown="false">
      <left/>
      <right/>
      <top/>
      <bottom/>
      <diagonal/>
    </border>
    <border diagonalUp="false" diagonalDown="false">
      <left style="thick">
        <color rgb="FFFFC000"/>
      </left>
      <right style="thick">
        <color rgb="FFFFC000"/>
      </right>
      <top style="thick">
        <color rgb="FFFFC000"/>
      </top>
      <bottom style="thick">
        <color rgb="FFFFC000"/>
      </bottom>
      <diagonal/>
    </border>
    <border diagonalUp="false" diagonalDown="false">
      <left style="medium"/>
      <right style="hair"/>
      <top style="medium"/>
      <bottom style="medium"/>
      <diagonal/>
    </border>
    <border diagonalUp="false" diagonalDown="false">
      <left style="hair"/>
      <right style="medium"/>
      <top style="medium"/>
      <bottom style="medium"/>
      <diagonal/>
    </border>
    <border diagonalUp="false" diagonalDown="false">
      <left/>
      <right/>
      <top style="medium"/>
      <bottom style="medium"/>
      <diagonal/>
    </border>
    <border diagonalUp="false" diagonalDown="false">
      <left style="medium"/>
      <right/>
      <top style="medium"/>
      <bottom style="hair"/>
      <diagonal/>
    </border>
    <border diagonalUp="false" diagonalDown="false">
      <left style="medium"/>
      <right style="medium"/>
      <top style="medium"/>
      <bottom/>
      <diagonal/>
    </border>
    <border diagonalUp="false" diagonalDown="false">
      <left style="medium"/>
      <right/>
      <top style="hair"/>
      <bottom style="hair"/>
      <diagonal/>
    </border>
    <border diagonalUp="false" diagonalDown="false">
      <left style="medium"/>
      <right style="medium"/>
      <top/>
      <bottom/>
      <diagonal/>
    </border>
    <border diagonalUp="false" diagonalDown="false">
      <left style="medium"/>
      <right/>
      <top style="hair"/>
      <bottom style="medium"/>
      <diagonal/>
    </border>
    <border diagonalUp="false" diagonalDown="false">
      <left style="medium"/>
      <right style="medium"/>
      <top/>
      <bottom style="medium"/>
      <diagonal/>
    </border>
    <border diagonalUp="false" diagonalDown="false">
      <left/>
      <right/>
      <top style="medium"/>
      <bottom/>
      <diagonal/>
    </border>
    <border diagonalUp="false" diagonalDown="false">
      <left style="medium"/>
      <right/>
      <top style="medium"/>
      <bottom style="medium"/>
      <diagonal/>
    </border>
    <border diagonalUp="false" diagonalDown="false">
      <left style="medium">
        <color rgb="FFC00000"/>
      </left>
      <right/>
      <top style="medium">
        <color rgb="FFC00000"/>
      </top>
      <bottom style="hair">
        <color rgb="FFC00000"/>
      </bottom>
      <diagonal/>
    </border>
    <border diagonalUp="false" diagonalDown="false">
      <left/>
      <right style="medium"/>
      <top style="medium"/>
      <bottom style="hair"/>
      <diagonal/>
    </border>
    <border diagonalUp="false" diagonalDown="false">
      <left style="medium"/>
      <right/>
      <top/>
      <bottom/>
      <diagonal/>
    </border>
    <border diagonalUp="false" diagonalDown="false">
      <left style="thin"/>
      <right style="thin"/>
      <top style="thin"/>
      <bottom style="thin"/>
      <diagonal/>
    </border>
    <border diagonalUp="false" diagonalDown="false">
      <left style="medium">
        <color rgb="FFC00000"/>
      </left>
      <right/>
      <top style="hair">
        <color rgb="FFC00000"/>
      </top>
      <bottom style="hair">
        <color rgb="FFC00000"/>
      </bottom>
      <diagonal/>
    </border>
    <border diagonalUp="false" diagonalDown="false">
      <left/>
      <right style="medium"/>
      <top style="hair"/>
      <bottom style="hair"/>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bottom/>
      <diagonal/>
    </border>
    <border diagonalUp="false" diagonalDown="false">
      <left style="medium">
        <color rgb="FFC00000"/>
      </left>
      <right/>
      <top style="hair">
        <color rgb="FFC00000"/>
      </top>
      <bottom style="medium">
        <color rgb="FFC00000"/>
      </bottom>
      <diagonal/>
    </border>
    <border diagonalUp="false" diagonalDown="false">
      <left/>
      <right style="medium"/>
      <top style="hair"/>
      <bottom style="medium"/>
      <diagonal/>
    </border>
    <border diagonalUp="false" diagonalDown="false">
      <left/>
      <right/>
      <top style="medium">
        <color rgb="FFC00000"/>
      </top>
      <bottom/>
      <diagonal/>
    </border>
    <border diagonalUp="false" diagonalDown="false">
      <left/>
      <right style="medium"/>
      <top style="hair"/>
      <bottom style="medium">
        <color rgb="FFC00000"/>
      </bottom>
      <diagonal/>
    </border>
    <border diagonalUp="false" diagonalDown="false">
      <left style="thick">
        <color rgb="FF66FF66"/>
      </left>
      <right style="thick">
        <color rgb="FF66FF66"/>
      </right>
      <top style="thick">
        <color rgb="FF66FF66"/>
      </top>
      <bottom style="thick">
        <color rgb="FF66FF66"/>
      </bottom>
      <diagonal/>
    </border>
    <border diagonalUp="false" diagonalDown="false">
      <left/>
      <right/>
      <top style="thin"/>
      <bottom/>
      <diagonal/>
    </border>
    <border diagonalUp="false" diagonalDown="false">
      <left style="thick"/>
      <right style="thin"/>
      <top style="thick"/>
      <bottom style="thick"/>
      <diagonal/>
    </border>
    <border diagonalUp="false" diagonalDown="false">
      <left style="thin"/>
      <right style="thin"/>
      <top style="thick"/>
      <bottom style="thick"/>
      <diagonal/>
    </border>
    <border diagonalUp="false" diagonalDown="false">
      <left style="thin"/>
      <right style="thin"/>
      <top style="thick"/>
      <bottom style="thin"/>
      <diagonal/>
    </border>
    <border diagonalUp="false" diagonalDown="false">
      <left style="thin"/>
      <right style="thick"/>
      <top style="thick"/>
      <bottom style="thick"/>
      <diagonal/>
    </border>
    <border diagonalUp="false" diagonalDown="false">
      <left style="thin"/>
      <right style="thin"/>
      <top style="thin"/>
      <bottom style="thick"/>
      <diagonal/>
    </border>
    <border diagonalUp="false" diagonalDown="false">
      <left style="thin"/>
      <right style="thick"/>
      <top style="thick"/>
      <bottom style="thin"/>
      <diagonal/>
    </border>
    <border diagonalUp="false" diagonalDown="false">
      <left style="thin"/>
      <right style="thick"/>
      <top style="thin"/>
      <bottom style="thin"/>
      <diagonal/>
    </border>
    <border diagonalUp="false" diagonalDown="false">
      <left style="thick"/>
      <right/>
      <top/>
      <bottom/>
      <diagonal/>
    </border>
    <border diagonalUp="false" diagonalDown="false">
      <left style="thin"/>
      <right style="thick"/>
      <top style="thin"/>
      <bottom style="thick"/>
      <diagonal/>
    </border>
    <border diagonalUp="false" diagonalDown="false">
      <left style="thick">
        <color rgb="FF00FFFF"/>
      </left>
      <right/>
      <top style="thick">
        <color rgb="FF00FFFF"/>
      </top>
      <bottom style="thick">
        <color rgb="FF00FFFF"/>
      </bottom>
      <diagonal/>
    </border>
    <border diagonalUp="false" diagonalDown="false">
      <left/>
      <right/>
      <top style="thick">
        <color rgb="FF00FFFF"/>
      </top>
      <bottom style="thick">
        <color rgb="FF00FFFF"/>
      </bottom>
      <diagonal/>
    </border>
    <border diagonalUp="false" diagonalDown="false">
      <left/>
      <right/>
      <top/>
      <bottom style="thick"/>
      <diagonal/>
    </border>
    <border diagonalUp="false" diagonalDown="false">
      <left style="thin"/>
      <right style="thin"/>
      <top style="thin"/>
      <bottom/>
      <diagonal/>
    </border>
    <border diagonalUp="false" diagonalDown="false">
      <left style="medium">
        <color rgb="FFC00000"/>
      </left>
      <right style="medium">
        <color rgb="FFC00000"/>
      </right>
      <top style="medium">
        <color rgb="FFC00000"/>
      </top>
      <bottom style="medium">
        <color rgb="FFC00000"/>
      </bottom>
      <diagonal/>
    </border>
    <border diagonalUp="false" diagonalDown="false">
      <left style="medium">
        <color rgb="FFC00000"/>
      </left>
      <right style="medium">
        <color rgb="FFC00000"/>
      </right>
      <top/>
      <bottom style="medium">
        <color rgb="FFC00000"/>
      </bottom>
      <diagonal/>
    </border>
    <border diagonalUp="false" diagonalDown="false">
      <left style="medium">
        <color rgb="FFC00000"/>
      </left>
      <right/>
      <top style="medium">
        <color rgb="FFC00000"/>
      </top>
      <bottom style="hair"/>
      <diagonal/>
    </border>
    <border diagonalUp="false" diagonalDown="false">
      <left/>
      <right/>
      <top style="medium">
        <color rgb="FFC00000"/>
      </top>
      <bottom style="hair"/>
      <diagonal/>
    </border>
    <border diagonalUp="false" diagonalDown="false">
      <left/>
      <right style="medium">
        <color rgb="FFC00000"/>
      </right>
      <top style="medium">
        <color rgb="FFC00000"/>
      </top>
      <bottom style="hair"/>
      <diagonal/>
    </border>
    <border diagonalUp="false" diagonalDown="false">
      <left style="medium">
        <color rgb="FFC00000"/>
      </left>
      <right/>
      <top style="hair"/>
      <bottom style="hair"/>
      <diagonal/>
    </border>
    <border diagonalUp="false" diagonalDown="false">
      <left/>
      <right/>
      <top style="hair"/>
      <bottom style="hair"/>
      <diagonal/>
    </border>
    <border diagonalUp="false" diagonalDown="false">
      <left/>
      <right style="medium">
        <color rgb="FFC00000"/>
      </right>
      <top style="hair"/>
      <bottom style="hair"/>
      <diagonal/>
    </border>
    <border diagonalUp="false" diagonalDown="false">
      <left style="medium">
        <color rgb="FFC00000"/>
      </left>
      <right/>
      <top style="hair"/>
      <bottom style="medium">
        <color rgb="FFC00000"/>
      </bottom>
      <diagonal/>
    </border>
    <border diagonalUp="false" diagonalDown="false">
      <left/>
      <right/>
      <top style="hair"/>
      <bottom style="medium">
        <color rgb="FFC00000"/>
      </bottom>
      <diagonal/>
    </border>
    <border diagonalUp="false" diagonalDown="false">
      <left/>
      <right style="medium">
        <color rgb="FFC00000"/>
      </right>
      <top style="hair"/>
      <bottom style="medium">
        <color rgb="FFC00000"/>
      </bottom>
      <diagonal/>
    </border>
    <border diagonalUp="false" diagonalDown="false">
      <left style="thin"/>
      <right/>
      <top style="medium">
        <color rgb="FFC00000"/>
      </top>
      <bottom style="thin"/>
      <diagonal/>
    </border>
    <border diagonalUp="false" diagonalDown="false">
      <left/>
      <right/>
      <top style="medium">
        <color rgb="FFC00000"/>
      </top>
      <bottom style="thin"/>
      <diagonal/>
    </border>
    <border diagonalUp="false" diagonalDown="false">
      <left/>
      <right style="thin"/>
      <top style="medium">
        <color rgb="FFC00000"/>
      </top>
      <bottom style="thin"/>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style="thin"/>
      <top style="thin"/>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style="thin"/>
      <top style="hair"/>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style="thin"/>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3" borderId="2"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true">
      <alignment horizontal="center" vertical="center" textRotation="0" wrapText="false" indent="0" shrinkToFit="false"/>
      <protection locked="false" hidden="false"/>
    </xf>
    <xf numFmtId="164" fontId="9" fillId="0" borderId="4" xfId="0" applyFont="true" applyBorder="true" applyAlignment="true" applyProtection="false">
      <alignment horizontal="center" vertical="bottom" textRotation="0" wrapText="false" indent="0" shrinkToFit="false"/>
      <protection locked="true" hidden="false"/>
    </xf>
    <xf numFmtId="164" fontId="7" fillId="3" borderId="5" xfId="0" applyFont="true" applyBorder="true" applyAlignment="true" applyProtection="false">
      <alignment horizontal="right" vertical="center" textRotation="0" wrapText="false" indent="0" shrinkToFit="false"/>
      <protection locked="true" hidden="false"/>
    </xf>
    <xf numFmtId="164" fontId="10" fillId="0" borderId="6" xfId="0" applyFont="true" applyBorder="true" applyAlignment="true" applyProtection="true">
      <alignment horizontal="left" vertical="center" textRotation="0" wrapText="false" indent="0" shrinkToFit="false"/>
      <protection locked="false" hidden="false"/>
    </xf>
    <xf numFmtId="164" fontId="10" fillId="3" borderId="7" xfId="0" applyFont="true" applyBorder="true" applyAlignment="true" applyProtection="false">
      <alignment horizontal="right" vertical="center" textRotation="0" wrapText="false" indent="0" shrinkToFit="false"/>
      <protection locked="true" hidden="false"/>
    </xf>
    <xf numFmtId="164" fontId="10" fillId="4" borderId="8" xfId="0" applyFont="true" applyBorder="true" applyAlignment="true" applyProtection="true">
      <alignment horizontal="left" vertical="center" textRotation="0" wrapText="false" indent="0" shrinkToFit="false"/>
      <protection locked="false" hidden="false"/>
    </xf>
    <xf numFmtId="164" fontId="10" fillId="0" borderId="8" xfId="0" applyFont="true" applyBorder="true" applyAlignment="true" applyProtection="true">
      <alignment horizontal="left" vertical="center" textRotation="0" wrapText="false" indent="0" shrinkToFit="false"/>
      <protection locked="false" hidden="false"/>
    </xf>
    <xf numFmtId="164" fontId="10" fillId="3" borderId="9" xfId="0" applyFont="true" applyBorder="true" applyAlignment="true" applyProtection="false">
      <alignment horizontal="right" vertical="center" textRotation="0" wrapText="false" indent="0" shrinkToFit="false"/>
      <protection locked="true" hidden="false"/>
    </xf>
    <xf numFmtId="164" fontId="10" fillId="4" borderId="10" xfId="0" applyFont="true" applyBorder="true" applyAlignment="true" applyProtection="true">
      <alignment horizontal="left" vertical="center" textRotation="0" wrapText="false" indent="0" shrinkToFit="false"/>
      <protection locked="false" hidden="false"/>
    </xf>
    <xf numFmtId="164" fontId="9" fillId="0" borderId="11"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false" applyAlignment="true" applyProtection="false">
      <alignment horizontal="center" vertical="bottom" textRotation="0" wrapText="true" indent="0" shrinkToFit="false"/>
      <protection locked="true" hidden="false"/>
    </xf>
    <xf numFmtId="164" fontId="7" fillId="3" borderId="12" xfId="0" applyFont="true" applyBorder="true" applyAlignment="true" applyProtection="false">
      <alignment horizontal="center" vertical="center" textRotation="0" wrapText="false" indent="0" shrinkToFit="false"/>
      <protection locked="true" hidden="false"/>
    </xf>
    <xf numFmtId="164" fontId="12" fillId="0" borderId="13" xfId="0" applyFont="true" applyBorder="true" applyAlignment="true" applyProtection="true">
      <alignment horizontal="left" vertical="center" textRotation="0" wrapText="false" indent="0" shrinkToFit="false"/>
      <protection locked="false" hidden="false"/>
    </xf>
    <xf numFmtId="165" fontId="13" fillId="0" borderId="14" xfId="0" applyFont="true" applyBorder="true" applyAlignment="true" applyProtection="true">
      <alignment horizontal="center" vertical="center" textRotation="0" wrapText="false" indent="0" shrinkToFit="false"/>
      <protection locked="true" hidden="true"/>
    </xf>
    <xf numFmtId="166" fontId="14" fillId="0" borderId="15"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2" fillId="5" borderId="16" xfId="0" applyFont="true" applyBorder="true" applyAlignment="true" applyProtection="false">
      <alignment horizontal="center" vertical="center" textRotation="0" wrapText="true" indent="0" shrinkToFit="false"/>
      <protection locked="true" hidden="false"/>
    </xf>
    <xf numFmtId="164" fontId="12" fillId="0" borderId="17" xfId="0" applyFont="true" applyBorder="true" applyAlignment="true" applyProtection="true">
      <alignment horizontal="left" vertical="center" textRotation="0" wrapText="false" indent="0" shrinkToFit="false"/>
      <protection locked="false" hidden="false"/>
    </xf>
    <xf numFmtId="165" fontId="13" fillId="0" borderId="18" xfId="0" applyFont="true" applyBorder="true" applyAlignment="true" applyProtection="true">
      <alignment horizontal="center" vertical="center" textRotation="0" wrapText="false" indent="0" shrinkToFit="false"/>
      <protection locked="true" hidden="true"/>
    </xf>
    <xf numFmtId="164" fontId="0" fillId="0" borderId="19" xfId="0" applyFont="true" applyBorder="true" applyAlignment="false" applyProtection="false">
      <alignment horizontal="general" vertical="bottom" textRotation="0" wrapText="false" indent="0" shrinkToFit="false"/>
      <protection locked="true" hidden="false"/>
    </xf>
    <xf numFmtId="164" fontId="16" fillId="5" borderId="16" xfId="0" applyFont="true" applyBorder="true" applyAlignment="true" applyProtection="false">
      <alignment horizontal="center" vertical="center" textRotation="0" wrapText="true" indent="0" shrinkToFit="false"/>
      <protection locked="true" hidden="false"/>
    </xf>
    <xf numFmtId="164" fontId="16" fillId="6" borderId="16" xfId="0" applyFont="true" applyBorder="true" applyAlignment="true" applyProtection="false">
      <alignment horizontal="center" vertical="center" textRotation="0" wrapText="true" indent="0" shrinkToFit="false"/>
      <protection locked="true" hidden="false"/>
    </xf>
    <xf numFmtId="165" fontId="16" fillId="6" borderId="16" xfId="0" applyFont="true" applyBorder="true" applyAlignment="true" applyProtection="false">
      <alignment horizontal="center" vertical="center" textRotation="0" wrapText="false" indent="0" shrinkToFit="false"/>
      <protection locked="true" hidden="false"/>
    </xf>
    <xf numFmtId="164" fontId="16" fillId="7" borderId="16" xfId="0" applyFont="true" applyBorder="true" applyAlignment="true" applyProtection="false">
      <alignment horizontal="center" vertical="center" textRotation="0" wrapText="true" indent="0" shrinkToFit="false"/>
      <protection locked="true" hidden="false"/>
    </xf>
    <xf numFmtId="165" fontId="16" fillId="7" borderId="16" xfId="0" applyFont="true" applyBorder="true" applyAlignment="true" applyProtection="false">
      <alignment horizontal="center" vertical="center" textRotation="0" wrapText="false" indent="0" shrinkToFit="false"/>
      <protection locked="true" hidden="false"/>
    </xf>
    <xf numFmtId="164" fontId="16" fillId="8" borderId="16" xfId="0" applyFont="true" applyBorder="true" applyAlignment="true" applyProtection="false">
      <alignment horizontal="center" vertical="center" textRotation="0" wrapText="true" indent="0" shrinkToFit="false"/>
      <protection locked="true" hidden="false"/>
    </xf>
    <xf numFmtId="165" fontId="16" fillId="8" borderId="16" xfId="0" applyFont="true" applyBorder="true" applyAlignment="true" applyProtection="false">
      <alignment horizontal="center" vertical="center" textRotation="0" wrapText="false" indent="0" shrinkToFit="false"/>
      <protection locked="true" hidden="false"/>
    </xf>
    <xf numFmtId="164" fontId="16" fillId="9" borderId="16" xfId="0" applyFont="true" applyBorder="true" applyAlignment="true" applyProtection="false">
      <alignment horizontal="center" vertical="center" textRotation="0" wrapText="true" indent="0" shrinkToFit="false"/>
      <protection locked="true" hidden="false"/>
    </xf>
    <xf numFmtId="165" fontId="16" fillId="9" borderId="16" xfId="0" applyFont="true" applyBorder="true" applyAlignment="true" applyProtection="false">
      <alignment horizontal="center" vertical="center" textRotation="0" wrapText="false" indent="0" shrinkToFit="false"/>
      <protection locked="true" hidden="false"/>
    </xf>
    <xf numFmtId="164" fontId="16" fillId="5" borderId="20" xfId="0" applyFont="true" applyBorder="true" applyAlignment="true" applyProtection="false">
      <alignment horizontal="center" vertical="center" textRotation="0" wrapText="true" indent="0" shrinkToFit="false"/>
      <protection locked="true" hidden="false"/>
    </xf>
    <xf numFmtId="164" fontId="16" fillId="0" borderId="21" xfId="0" applyFont="true" applyBorder="true" applyAlignment="true" applyProtection="false">
      <alignment horizontal="center" vertical="center" textRotation="0" wrapText="true" indent="0" shrinkToFit="false"/>
      <protection locked="true" hidden="false"/>
    </xf>
    <xf numFmtId="165" fontId="16" fillId="0" borderId="21" xfId="0" applyFont="true" applyBorder="true" applyAlignment="true" applyProtection="false">
      <alignment horizontal="center" vertical="center" textRotation="0" wrapText="false" indent="0" shrinkToFit="false"/>
      <protection locked="true" hidden="false"/>
    </xf>
    <xf numFmtId="164" fontId="12" fillId="0" borderId="22" xfId="0" applyFont="true" applyBorder="true" applyAlignment="true" applyProtection="true">
      <alignment horizontal="left" vertical="center" textRotation="0" wrapText="false" indent="0" shrinkToFit="false"/>
      <protection locked="false" hidden="false"/>
    </xf>
    <xf numFmtId="165" fontId="13" fillId="0" borderId="23" xfId="0" applyFont="true" applyBorder="true" applyAlignment="true" applyProtection="true">
      <alignment horizontal="center" vertical="center" textRotation="0" wrapText="false" indent="0" shrinkToFit="false"/>
      <protection locked="true" hidden="true"/>
    </xf>
    <xf numFmtId="164" fontId="17" fillId="0" borderId="24" xfId="0" applyFont="true" applyBorder="true" applyAlignment="true" applyProtection="true">
      <alignment horizontal="right" vertical="top" textRotation="0" wrapText="false" indent="0" shrinkToFit="false"/>
      <protection locked="true" hidden="false"/>
    </xf>
    <xf numFmtId="167" fontId="17" fillId="0" borderId="11" xfId="0" applyFont="true" applyBorder="true" applyAlignment="true" applyProtection="true">
      <alignment horizontal="center" vertical="top" textRotation="0" wrapText="false" indent="0" shrinkToFit="false"/>
      <protection locked="true" hidden="true"/>
    </xf>
    <xf numFmtId="164" fontId="17" fillId="0" borderId="0" xfId="0" applyFont="true" applyBorder="true" applyAlignment="true" applyProtection="true">
      <alignment horizontal="right" vertical="top" textRotation="0" wrapText="false" indent="0" shrinkToFit="false"/>
      <protection locked="true" hidden="false"/>
    </xf>
    <xf numFmtId="167" fontId="17" fillId="0" borderId="0" xfId="0" applyFont="true" applyBorder="true" applyAlignment="true" applyProtection="false">
      <alignment horizontal="center" vertical="top" textRotation="0" wrapText="false" indent="0" shrinkToFit="false"/>
      <protection locked="true" hidden="false"/>
    </xf>
    <xf numFmtId="164" fontId="12" fillId="10" borderId="13" xfId="0" applyFont="true" applyBorder="true" applyAlignment="true" applyProtection="true">
      <alignment horizontal="left" vertical="center" textRotation="0" wrapText="false" indent="0" shrinkToFit="false"/>
      <protection locked="false" hidden="false"/>
    </xf>
    <xf numFmtId="165" fontId="13" fillId="10" borderId="14" xfId="0" applyFont="true" applyBorder="true" applyAlignment="true" applyProtection="false">
      <alignment horizontal="center" vertical="center" textRotation="0" wrapText="false" indent="0" shrinkToFit="false"/>
      <protection locked="true" hidden="false"/>
    </xf>
    <xf numFmtId="164" fontId="6" fillId="10" borderId="0" xfId="0" applyFont="true" applyBorder="false" applyAlignment="false" applyProtection="false">
      <alignment horizontal="general" vertical="bottom" textRotation="0" wrapText="false" indent="0" shrinkToFit="false"/>
      <protection locked="true" hidden="false"/>
    </xf>
    <xf numFmtId="164" fontId="12" fillId="10" borderId="17" xfId="0" applyFont="true" applyBorder="true" applyAlignment="true" applyProtection="true">
      <alignment horizontal="left" vertical="center" textRotation="0" wrapText="false" indent="0" shrinkToFit="false"/>
      <protection locked="false" hidden="false"/>
    </xf>
    <xf numFmtId="165" fontId="13" fillId="10" borderId="18" xfId="0" applyFont="true" applyBorder="true" applyAlignment="true" applyProtection="false">
      <alignment horizontal="center" vertical="center" textRotation="0" wrapText="false" indent="0" shrinkToFit="false"/>
      <protection locked="true" hidden="false"/>
    </xf>
    <xf numFmtId="164" fontId="12" fillId="10" borderId="22" xfId="0" applyFont="true" applyBorder="true" applyAlignment="true" applyProtection="true">
      <alignment horizontal="left" vertical="center" textRotation="0" wrapText="false" indent="0" shrinkToFit="false"/>
      <protection locked="false" hidden="false"/>
    </xf>
    <xf numFmtId="165" fontId="13" fillId="10" borderId="25"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26" fillId="11" borderId="16" xfId="0" applyFont="true" applyBorder="true" applyAlignment="true" applyProtection="false">
      <alignment horizontal="center" vertical="center" textRotation="0" wrapText="false" indent="0" shrinkToFit="false"/>
      <protection locked="true" hidden="false"/>
    </xf>
    <xf numFmtId="164" fontId="12" fillId="0" borderId="2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8" fillId="0" borderId="0" xfId="0" applyFont="true" applyBorder="false" applyAlignment="true" applyProtection="false">
      <alignment horizontal="right" vertical="center" textRotation="0" wrapText="false" indent="0" shrinkToFit="false"/>
      <protection locked="true" hidden="false"/>
    </xf>
    <xf numFmtId="164" fontId="29" fillId="12" borderId="0" xfId="0" applyFont="true" applyBorder="false" applyAlignment="true" applyProtection="true">
      <alignment horizontal="general" vertical="center" textRotation="0" wrapText="false" indent="0" shrinkToFit="false"/>
      <protection locked="false" hidden="false"/>
    </xf>
    <xf numFmtId="164" fontId="29" fillId="13" borderId="0" xfId="0" applyFont="true" applyBorder="false" applyAlignment="true" applyProtection="true">
      <alignment horizontal="general" vertical="center" textRotation="0" wrapText="false" indent="0" shrinkToFit="false"/>
      <protection locked="false" hidden="false"/>
    </xf>
    <xf numFmtId="164" fontId="29" fillId="14" borderId="0" xfId="0" applyFont="true" applyBorder="false" applyAlignment="true" applyProtection="true">
      <alignment horizontal="general" vertical="center" textRotation="0" wrapText="false" indent="0" shrinkToFit="false"/>
      <protection locked="false" hidden="false"/>
    </xf>
    <xf numFmtId="164" fontId="29" fillId="15" borderId="0" xfId="0" applyFont="true" applyBorder="false" applyAlignment="true" applyProtection="true">
      <alignment horizontal="general" vertical="center" textRotation="0" wrapText="false" indent="0" shrinkToFit="false"/>
      <protection locked="fals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64" fontId="31" fillId="2" borderId="26"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7" fillId="10" borderId="27" xfId="0" applyFont="true" applyBorder="true" applyAlignment="true" applyProtection="false">
      <alignment horizontal="right" vertical="center" textRotation="0" wrapText="false" indent="0" shrinkToFit="false"/>
      <protection locked="true" hidden="false"/>
    </xf>
    <xf numFmtId="164" fontId="7" fillId="10" borderId="27" xfId="0" applyFont="true" applyBorder="true" applyAlignment="true" applyProtection="false">
      <alignment horizontal="left" vertical="center" textRotation="0" wrapText="false" indent="0" shrinkToFit="false"/>
      <protection locked="true" hidden="false"/>
    </xf>
    <xf numFmtId="164" fontId="7" fillId="4" borderId="0" xfId="0" applyFont="true" applyBorder="true" applyAlignment="true" applyProtection="false">
      <alignment horizontal="right" vertical="center" textRotation="0" wrapText="false" indent="0" shrinkToFit="false"/>
      <protection locked="true" hidden="false"/>
    </xf>
    <xf numFmtId="164" fontId="7" fillId="4" borderId="0" xfId="0" applyFont="true" applyBorder="true" applyAlignment="true" applyProtection="false">
      <alignment horizontal="left" vertical="center" textRotation="0" wrapText="false" indent="0" shrinkToFit="false"/>
      <protection locked="true" hidden="false"/>
    </xf>
    <xf numFmtId="164" fontId="7" fillId="10" borderId="0" xfId="0" applyFont="true" applyBorder="true" applyAlignment="true" applyProtection="false">
      <alignment horizontal="right" vertical="center" textRotation="0" wrapText="false" indent="0" shrinkToFit="false"/>
      <protection locked="true" hidden="false"/>
    </xf>
    <xf numFmtId="164" fontId="7" fillId="10" borderId="0" xfId="0" applyFont="true" applyBorder="true" applyAlignment="true" applyProtection="false">
      <alignment horizontal="left" vertical="center" textRotation="0" wrapText="false" indent="0" shrinkToFit="false"/>
      <protection locked="true" hidden="false"/>
    </xf>
    <xf numFmtId="164" fontId="10" fillId="5" borderId="28" xfId="0" applyFont="true" applyBorder="true" applyAlignment="true" applyProtection="false">
      <alignment horizontal="center" vertical="center" textRotation="0" wrapText="true" indent="0" shrinkToFit="false"/>
      <protection locked="true" hidden="false"/>
    </xf>
    <xf numFmtId="164" fontId="10" fillId="5" borderId="29" xfId="0" applyFont="true" applyBorder="true" applyAlignment="true" applyProtection="false">
      <alignment horizontal="center" vertical="center" textRotation="0" wrapText="true" indent="0" shrinkToFit="false"/>
      <protection locked="true" hidden="false"/>
    </xf>
    <xf numFmtId="164" fontId="32" fillId="3" borderId="29" xfId="0" applyFont="true" applyBorder="true" applyAlignment="true" applyProtection="false">
      <alignment horizontal="center" vertical="center" textRotation="0" wrapText="true" indent="0" shrinkToFit="false"/>
      <protection locked="true" hidden="false"/>
    </xf>
    <xf numFmtId="164" fontId="12" fillId="5" borderId="30" xfId="0" applyFont="true" applyBorder="true" applyAlignment="true" applyProtection="false">
      <alignment horizontal="center" vertical="center" textRotation="0" wrapText="true" indent="0" shrinkToFit="false"/>
      <protection locked="true" hidden="false"/>
    </xf>
    <xf numFmtId="164" fontId="16" fillId="5" borderId="31" xfId="0" applyFont="true" applyBorder="true" applyAlignment="true" applyProtection="false">
      <alignment horizontal="center" vertical="center" textRotation="0" wrapText="true" indent="0" shrinkToFit="false"/>
      <protection locked="true" hidden="false"/>
    </xf>
    <xf numFmtId="164" fontId="0" fillId="5" borderId="32" xfId="0" applyFont="true" applyBorder="true" applyAlignment="true" applyProtection="false">
      <alignment horizontal="center" vertical="center" textRotation="0" wrapText="true" indent="0" shrinkToFit="false"/>
      <protection locked="true" hidden="false"/>
    </xf>
    <xf numFmtId="164" fontId="7" fillId="5" borderId="28" xfId="0" applyFont="true" applyBorder="true" applyAlignment="true" applyProtection="false">
      <alignment horizontal="center" vertical="center" textRotation="0" wrapText="false" indent="0" shrinkToFit="false"/>
      <protection locked="true" hidden="false"/>
    </xf>
    <xf numFmtId="164" fontId="10" fillId="16" borderId="30" xfId="0" applyFont="true" applyBorder="true" applyAlignment="true" applyProtection="true">
      <alignment horizontal="left" vertical="center" textRotation="0" wrapText="false" indent="0" shrinkToFit="false"/>
      <protection locked="false" hidden="false"/>
    </xf>
    <xf numFmtId="164" fontId="32" fillId="3" borderId="30" xfId="0" applyFont="true" applyBorder="true" applyAlignment="true" applyProtection="false">
      <alignment horizontal="center" vertical="center" textRotation="0" wrapText="true" indent="0" shrinkToFit="false"/>
      <protection locked="true" hidden="false"/>
    </xf>
    <xf numFmtId="168" fontId="0" fillId="0" borderId="30" xfId="0" applyFont="true" applyBorder="true" applyAlignment="true" applyProtection="true">
      <alignment horizontal="center" vertical="center" textRotation="0" wrapText="true" indent="0" shrinkToFit="false"/>
      <protection locked="false" hidden="false"/>
    </xf>
    <xf numFmtId="164" fontId="0" fillId="0" borderId="30" xfId="0" applyFont="true" applyBorder="true" applyAlignment="true" applyProtection="true">
      <alignment horizontal="center" vertical="center" textRotation="0" wrapText="true" indent="0" shrinkToFit="false"/>
      <protection locked="false" hidden="false"/>
    </xf>
    <xf numFmtId="164" fontId="0" fillId="17" borderId="30" xfId="0" applyFont="true" applyBorder="true" applyAlignment="true" applyProtection="true">
      <alignment horizontal="center" vertical="center" textRotation="0" wrapText="true" indent="0" shrinkToFit="false"/>
      <protection locked="false" hidden="false"/>
    </xf>
    <xf numFmtId="169" fontId="33" fillId="0" borderId="33" xfId="0" applyFont="true" applyBorder="true" applyAlignment="true" applyProtection="false">
      <alignment horizontal="center" vertical="center" textRotation="0" wrapText="false" indent="0" shrinkToFit="false"/>
      <protection locked="true" hidden="false"/>
    </xf>
    <xf numFmtId="164" fontId="32" fillId="3" borderId="16" xfId="0" applyFont="true" applyBorder="true" applyAlignment="true" applyProtection="false">
      <alignment horizontal="center" vertical="center" textRotation="0" wrapText="true" indent="0" shrinkToFit="false"/>
      <protection locked="true" hidden="false"/>
    </xf>
    <xf numFmtId="168" fontId="0" fillId="0" borderId="16" xfId="0" applyFont="true" applyBorder="true" applyAlignment="true" applyProtection="true">
      <alignment horizontal="center" vertical="center" textRotation="0" wrapText="true" indent="0" shrinkToFit="false"/>
      <protection locked="false" hidden="false"/>
    </xf>
    <xf numFmtId="164" fontId="0" fillId="0" borderId="16" xfId="0" applyFont="true" applyBorder="true" applyAlignment="true" applyProtection="true">
      <alignment horizontal="center" vertical="center" textRotation="0" wrapText="true" indent="0" shrinkToFit="false"/>
      <protection locked="false" hidden="false"/>
    </xf>
    <xf numFmtId="164" fontId="0" fillId="17" borderId="16" xfId="0" applyFont="true" applyBorder="true" applyAlignment="true" applyProtection="true">
      <alignment horizontal="center" vertical="center" textRotation="0" wrapText="true" indent="0" shrinkToFit="false"/>
      <protection locked="false" hidden="false"/>
    </xf>
    <xf numFmtId="164" fontId="10" fillId="16" borderId="16" xfId="0" applyFont="true" applyBorder="true" applyAlignment="true" applyProtection="true">
      <alignment horizontal="left" vertical="center" textRotation="0" wrapText="false" indent="0" shrinkToFit="false"/>
      <protection locked="false" hidden="false"/>
    </xf>
    <xf numFmtId="169" fontId="33" fillId="0" borderId="34" xfId="0" applyFont="true" applyBorder="true" applyAlignment="true" applyProtection="false">
      <alignment horizontal="center" vertical="center" textRotation="0" wrapText="false" indent="0" shrinkToFit="false"/>
      <protection locked="true" hidden="false"/>
    </xf>
    <xf numFmtId="164" fontId="12" fillId="0" borderId="35" xfId="0" applyFont="true" applyBorder="true" applyAlignment="true" applyProtection="false">
      <alignment horizontal="center" vertical="center" textRotation="0" wrapText="true" indent="0" shrinkToFit="false"/>
      <protection locked="true" hidden="false"/>
    </xf>
    <xf numFmtId="164" fontId="10" fillId="16" borderId="32" xfId="0" applyFont="true" applyBorder="true" applyAlignment="true" applyProtection="true">
      <alignment horizontal="left" vertical="center" textRotation="0" wrapText="false" indent="0" shrinkToFit="false"/>
      <protection locked="false" hidden="false"/>
    </xf>
    <xf numFmtId="169" fontId="33" fillId="0" borderId="36" xfId="0" applyFont="true" applyBorder="true" applyAlignment="true" applyProtection="false">
      <alignment horizontal="center" vertical="center" textRotation="0" wrapText="false" indent="0" shrinkToFit="false"/>
      <protection locked="true" hidden="false"/>
    </xf>
    <xf numFmtId="164" fontId="32" fillId="3" borderId="32" xfId="0" applyFont="true" applyBorder="true" applyAlignment="true" applyProtection="false">
      <alignment horizontal="center" vertical="center" textRotation="0" wrapText="true" indent="0" shrinkToFit="false"/>
      <protection locked="true" hidden="false"/>
    </xf>
    <xf numFmtId="168" fontId="0" fillId="0" borderId="32" xfId="0" applyFont="true" applyBorder="true" applyAlignment="true" applyProtection="true">
      <alignment horizontal="center" vertical="center" textRotation="0" wrapText="true" indent="0" shrinkToFit="false"/>
      <protection locked="false" hidden="false"/>
    </xf>
    <xf numFmtId="164" fontId="0" fillId="0" borderId="32" xfId="0" applyFont="true" applyBorder="true" applyAlignment="true" applyProtection="true">
      <alignment horizontal="center" vertical="center" textRotation="0" wrapText="true" indent="0" shrinkToFit="false"/>
      <protection locked="false" hidden="false"/>
    </xf>
    <xf numFmtId="164" fontId="0" fillId="17" borderId="32" xfId="0" applyFont="true" applyBorder="true" applyAlignment="true" applyProtection="true">
      <alignment horizontal="center" vertical="center" textRotation="0" wrapText="true" indent="0" shrinkToFit="false"/>
      <protection locked="false" hidden="false"/>
    </xf>
    <xf numFmtId="164" fontId="31" fillId="18" borderId="37" xfId="0" applyFont="true" applyBorder="true" applyAlignment="true" applyProtection="false">
      <alignment horizontal="center" vertical="center" textRotation="0" wrapText="false" indent="0" shrinkToFit="false"/>
      <protection locked="true" hidden="false"/>
    </xf>
    <xf numFmtId="164" fontId="0" fillId="0" borderId="38"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false" hidden="false"/>
    </xf>
    <xf numFmtId="164" fontId="12" fillId="0" borderId="39" xfId="0" applyFont="true" applyBorder="true" applyAlignment="true" applyProtection="false">
      <alignment horizontal="general" vertical="center" textRotation="0" wrapText="false" indent="0" shrinkToFit="false"/>
      <protection locked="true" hidden="false"/>
    </xf>
    <xf numFmtId="164" fontId="32" fillId="19" borderId="29" xfId="0" applyFont="true" applyBorder="true" applyAlignment="true" applyProtection="false">
      <alignment horizontal="center" vertical="center" textRotation="0" wrapText="true" indent="0" shrinkToFit="false"/>
      <protection locked="true" hidden="false"/>
    </xf>
    <xf numFmtId="164" fontId="32" fillId="19" borderId="30" xfId="0" applyFont="true" applyBorder="true" applyAlignment="true" applyProtection="false">
      <alignment horizontal="center" vertical="center" textRotation="0" wrapText="true" indent="0" shrinkToFit="false"/>
      <protection locked="true" hidden="false"/>
    </xf>
    <xf numFmtId="164" fontId="32" fillId="19" borderId="16" xfId="0" applyFont="true" applyBorder="true" applyAlignment="true" applyProtection="false">
      <alignment horizontal="center" vertical="center" textRotation="0" wrapText="true" indent="0" shrinkToFit="false"/>
      <protection locked="true" hidden="false"/>
    </xf>
    <xf numFmtId="164" fontId="32" fillId="19" borderId="32" xfId="0" applyFont="true" applyBorder="true" applyAlignment="true" applyProtection="false">
      <alignment horizontal="center" vertical="center" textRotation="0" wrapText="true" indent="0" shrinkToFit="false"/>
      <protection locked="true" hidden="false"/>
    </xf>
    <xf numFmtId="168" fontId="12" fillId="0" borderId="0" xfId="0" applyFont="true" applyBorder="true" applyAlignment="true" applyProtection="false">
      <alignment horizontal="center" vertical="center" textRotation="0" wrapText="false" indent="0" shrinkToFit="false"/>
      <protection locked="true" hidden="false"/>
    </xf>
    <xf numFmtId="164" fontId="12" fillId="20" borderId="30" xfId="0" applyFont="true" applyBorder="true" applyAlignment="true" applyProtection="true">
      <alignment horizontal="left" vertical="center" textRotation="0" wrapText="false" indent="0" shrinkToFit="false"/>
      <protection locked="false" hidden="false"/>
    </xf>
    <xf numFmtId="164" fontId="32" fillId="19" borderId="40" xfId="0" applyFont="true" applyBorder="true" applyAlignment="true" applyProtection="false">
      <alignment horizontal="center" vertical="center" textRotation="0" wrapText="true" indent="0" shrinkToFit="false"/>
      <protection locked="true" hidden="false"/>
    </xf>
    <xf numFmtId="164" fontId="12" fillId="20" borderId="16" xfId="0" applyFont="true" applyBorder="true" applyAlignment="true" applyProtection="true">
      <alignment horizontal="left" vertical="center" textRotation="0" wrapText="false" indent="0" shrinkToFit="false"/>
      <protection locked="false" hidden="false"/>
    </xf>
    <xf numFmtId="164" fontId="32" fillId="19" borderId="20" xfId="0" applyFont="true" applyBorder="true" applyAlignment="true" applyProtection="false">
      <alignment horizontal="center" vertical="center" textRotation="0" wrapText="true" indent="0" shrinkToFit="false"/>
      <protection locked="true" hidden="false"/>
    </xf>
    <xf numFmtId="164" fontId="12" fillId="20" borderId="32" xfId="0" applyFont="true" applyBorder="true" applyAlignment="true" applyProtection="true">
      <alignment horizontal="left" vertical="center" textRotation="0" wrapText="false" indent="0" shrinkToFit="false"/>
      <protection locked="fals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0" fillId="4" borderId="0" xfId="0" applyFont="true" applyBorder="true" applyAlignment="true" applyProtection="false">
      <alignment horizontal="left" vertical="center" textRotation="0" wrapText="false" indent="0" shrinkToFit="false"/>
      <protection locked="true" hidden="false"/>
    </xf>
    <xf numFmtId="164" fontId="10" fillId="10" borderId="0" xfId="0" applyFont="true" applyBorder="true" applyAlignment="true" applyProtection="false">
      <alignment horizontal="left" vertical="center" textRotation="0" wrapText="false" indent="0" shrinkToFit="false"/>
      <protection locked="true" hidden="false"/>
    </xf>
    <xf numFmtId="164" fontId="34" fillId="0" borderId="41" xfId="0" applyFont="true" applyBorder="true" applyAlignment="true" applyProtection="false">
      <alignment horizontal="center" vertical="center" textRotation="0" wrapText="false" indent="0" shrinkToFit="false"/>
      <protection locked="true" hidden="false"/>
    </xf>
    <xf numFmtId="164" fontId="35" fillId="0" borderId="42" xfId="0" applyFont="true" applyBorder="true" applyAlignment="true" applyProtection="false">
      <alignment horizontal="center" vertical="center" textRotation="90" wrapText="false" indent="0" shrinkToFit="false"/>
      <protection locked="true" hidden="false"/>
    </xf>
    <xf numFmtId="164" fontId="36" fillId="0" borderId="43" xfId="0" applyFont="true" applyBorder="true" applyAlignment="true" applyProtection="false">
      <alignment horizontal="center" vertical="center" textRotation="0" wrapText="false" indent="0" shrinkToFit="false"/>
      <protection locked="true" hidden="false"/>
    </xf>
    <xf numFmtId="164" fontId="16" fillId="0" borderId="44" xfId="0" applyFont="true" applyBorder="true" applyAlignment="true" applyProtection="false">
      <alignment horizontal="general" vertical="center" textRotation="0" wrapText="false" indent="0" shrinkToFit="false"/>
      <protection locked="true" hidden="false"/>
    </xf>
    <xf numFmtId="165" fontId="16" fillId="0" borderId="44" xfId="0" applyFont="true" applyBorder="true" applyAlignment="true" applyProtection="false">
      <alignment horizontal="center" vertical="center" textRotation="0" wrapText="false" indent="0" shrinkToFit="false"/>
      <protection locked="true" hidden="false"/>
    </xf>
    <xf numFmtId="165" fontId="16" fillId="0" borderId="45" xfId="0" applyFont="true" applyBorder="true" applyAlignment="true" applyProtection="false">
      <alignment horizontal="center" vertical="center" textRotation="0" wrapText="false" indent="0" shrinkToFit="false"/>
      <protection locked="true" hidden="false"/>
    </xf>
    <xf numFmtId="164" fontId="36" fillId="0" borderId="46" xfId="0" applyFont="true" applyBorder="true" applyAlignment="true" applyProtection="false">
      <alignment horizontal="center" vertical="center" textRotation="0" wrapText="false" indent="0" shrinkToFit="false"/>
      <protection locked="true" hidden="false"/>
    </xf>
    <xf numFmtId="164" fontId="16" fillId="0" borderId="47" xfId="0" applyFont="true" applyBorder="true" applyAlignment="true" applyProtection="false">
      <alignment horizontal="general" vertical="center" textRotation="0" wrapText="false" indent="0" shrinkToFit="false"/>
      <protection locked="true" hidden="false"/>
    </xf>
    <xf numFmtId="165" fontId="16" fillId="0" borderId="47" xfId="0" applyFont="true" applyBorder="true" applyAlignment="true" applyProtection="false">
      <alignment horizontal="center" vertical="center" textRotation="0" wrapText="false" indent="0" shrinkToFit="false"/>
      <protection locked="true" hidden="false"/>
    </xf>
    <xf numFmtId="165" fontId="16" fillId="0" borderId="48" xfId="0" applyFont="true" applyBorder="true" applyAlignment="true" applyProtection="false">
      <alignment horizontal="center" vertical="center" textRotation="0" wrapText="false" indent="0" shrinkToFit="false"/>
      <protection locked="true" hidden="false"/>
    </xf>
    <xf numFmtId="164" fontId="36" fillId="0" borderId="49" xfId="0" applyFont="true" applyBorder="true" applyAlignment="true" applyProtection="false">
      <alignment horizontal="center" vertical="center" textRotation="0" wrapText="false" indent="0" shrinkToFit="false"/>
      <protection locked="true" hidden="false"/>
    </xf>
    <xf numFmtId="164" fontId="16" fillId="0" borderId="50" xfId="0" applyFont="true" applyBorder="true" applyAlignment="true" applyProtection="false">
      <alignment horizontal="general" vertical="center" textRotation="0" wrapText="false" indent="0" shrinkToFit="false"/>
      <protection locked="true" hidden="false"/>
    </xf>
    <xf numFmtId="165" fontId="16" fillId="0" borderId="50" xfId="0" applyFont="true" applyBorder="true" applyAlignment="true" applyProtection="false">
      <alignment horizontal="center" vertical="center" textRotation="0" wrapText="false" indent="0" shrinkToFit="false"/>
      <protection locked="true" hidden="false"/>
    </xf>
    <xf numFmtId="165" fontId="16" fillId="0" borderId="51" xfId="0" applyFont="true" applyBorder="true" applyAlignment="true" applyProtection="false">
      <alignment horizontal="center" vertical="center" textRotation="0" wrapText="false" indent="0" shrinkToFit="false"/>
      <protection locked="true" hidden="false"/>
    </xf>
    <xf numFmtId="164" fontId="35" fillId="0" borderId="41" xfId="0" applyFont="true" applyBorder="true" applyAlignment="true" applyProtection="false">
      <alignment horizontal="center" vertical="center" textRotation="9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38" fillId="0" borderId="41"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false" applyAlignment="true" applyProtection="false">
      <alignment horizontal="center" vertical="center" textRotation="0" wrapText="false" indent="0" shrinkToFit="false"/>
      <protection locked="true" hidden="false"/>
    </xf>
    <xf numFmtId="164" fontId="34" fillId="0" borderId="52" xfId="0" applyFont="true" applyBorder="true" applyAlignment="true" applyProtection="false">
      <alignment horizontal="center" vertical="bottom" textRotation="0" wrapText="true" indent="0" shrinkToFit="false"/>
      <protection locked="true" hidden="false"/>
    </xf>
    <xf numFmtId="164" fontId="34" fillId="0" borderId="53" xfId="0" applyFont="true" applyBorder="true" applyAlignment="true" applyProtection="false">
      <alignment horizontal="left" vertical="bottom" textRotation="0" wrapText="true" indent="0" shrinkToFit="false"/>
      <protection locked="true" hidden="false"/>
    </xf>
    <xf numFmtId="164" fontId="34" fillId="0" borderId="53" xfId="0" applyFont="true" applyBorder="true" applyAlignment="true" applyProtection="false">
      <alignment horizontal="center" vertical="bottom" textRotation="0" wrapText="true" indent="0" shrinkToFit="false"/>
      <protection locked="true" hidden="false"/>
    </xf>
    <xf numFmtId="164" fontId="40" fillId="0" borderId="54" xfId="0" applyFont="true" applyBorder="true" applyAlignment="true" applyProtection="false">
      <alignment horizontal="center" vertical="bottom" textRotation="0" wrapText="true" indent="0" shrinkToFit="false"/>
      <protection locked="true" hidden="false"/>
    </xf>
    <xf numFmtId="164" fontId="34" fillId="0" borderId="40" xfId="0" applyFont="true" applyBorder="true" applyAlignment="true" applyProtection="false">
      <alignment horizontal="general" vertical="center" textRotation="0" wrapText="false" indent="0" shrinkToFit="false"/>
      <protection locked="true" hidden="false"/>
    </xf>
    <xf numFmtId="167" fontId="40" fillId="0" borderId="16" xfId="0" applyFont="true" applyBorder="true" applyAlignment="true" applyProtection="false">
      <alignment horizontal="left" vertical="center" textRotation="0" wrapText="false" indent="0" shrinkToFit="false"/>
      <protection locked="true" hidden="false"/>
    </xf>
    <xf numFmtId="164" fontId="41" fillId="0" borderId="0" xfId="0" applyFont="true" applyBorder="false" applyAlignment="true" applyProtection="false">
      <alignment horizontal="center" vertical="center" textRotation="0" wrapText="false" indent="0" shrinkToFit="false"/>
      <protection locked="true" hidden="false"/>
    </xf>
    <xf numFmtId="164" fontId="16" fillId="0" borderId="55" xfId="0" applyFont="true" applyBorder="true" applyAlignment="true" applyProtection="false">
      <alignment horizontal="center" vertical="center" textRotation="0" wrapText="false" indent="0" shrinkToFit="false"/>
      <protection locked="true" hidden="false"/>
    </xf>
    <xf numFmtId="164" fontId="16" fillId="0" borderId="56" xfId="0" applyFont="true" applyBorder="true" applyAlignment="true" applyProtection="false">
      <alignment horizontal="left" vertical="center" textRotation="0" wrapText="false" indent="0" shrinkToFit="false"/>
      <protection locked="true" hidden="false"/>
    </xf>
    <xf numFmtId="164" fontId="16" fillId="0" borderId="56" xfId="0" applyFont="true" applyBorder="true" applyAlignment="true" applyProtection="false">
      <alignment horizontal="center" vertical="center" textRotation="0" wrapText="false" indent="0" shrinkToFit="false"/>
      <protection locked="true" hidden="false"/>
    </xf>
    <xf numFmtId="167" fontId="40" fillId="0" borderId="57" xfId="0" applyFont="true" applyBorder="true" applyAlignment="true" applyProtection="false">
      <alignment horizontal="left" vertical="center" textRotation="0" wrapText="false" indent="0" shrinkToFit="false"/>
      <protection locked="true" hidden="false"/>
    </xf>
    <xf numFmtId="164" fontId="16" fillId="0" borderId="58" xfId="0" applyFont="true" applyBorder="true" applyAlignment="true" applyProtection="false">
      <alignment horizontal="center" vertical="center" textRotation="0" wrapText="false" indent="0" shrinkToFit="false"/>
      <protection locked="true" hidden="false"/>
    </xf>
    <xf numFmtId="164" fontId="16" fillId="0" borderId="59" xfId="0" applyFont="true" applyBorder="true" applyAlignment="true" applyProtection="false">
      <alignment horizontal="left" vertical="center" textRotation="0" wrapText="false" indent="0" shrinkToFit="false"/>
      <protection locked="true" hidden="false"/>
    </xf>
    <xf numFmtId="164" fontId="16" fillId="0" borderId="59" xfId="0" applyFont="true" applyBorder="true" applyAlignment="true" applyProtection="false">
      <alignment horizontal="center" vertical="center" textRotation="0" wrapText="false" indent="0" shrinkToFit="false"/>
      <protection locked="true" hidden="false"/>
    </xf>
    <xf numFmtId="167" fontId="40" fillId="0" borderId="60" xfId="0" applyFont="true" applyBorder="true" applyAlignment="true" applyProtection="false">
      <alignment horizontal="left" vertical="center" textRotation="0" wrapText="false" indent="0" shrinkToFit="false"/>
      <protection locked="true" hidden="false"/>
    </xf>
    <xf numFmtId="164" fontId="16" fillId="0" borderId="61" xfId="0" applyFont="true" applyBorder="true" applyAlignment="true" applyProtection="false">
      <alignment horizontal="center" vertical="center" textRotation="0" wrapText="false" indent="0" shrinkToFit="false"/>
      <protection locked="true" hidden="false"/>
    </xf>
    <xf numFmtId="164" fontId="16" fillId="0" borderId="62" xfId="0" applyFont="true" applyBorder="true" applyAlignment="true" applyProtection="false">
      <alignment horizontal="left" vertical="center" textRotation="0" wrapText="false" indent="0" shrinkToFit="false"/>
      <protection locked="true" hidden="false"/>
    </xf>
    <xf numFmtId="164" fontId="16" fillId="0" borderId="62" xfId="0" applyFont="true" applyBorder="true" applyAlignment="true" applyProtection="false">
      <alignment horizontal="center" vertical="center" textRotation="0" wrapText="false" indent="0" shrinkToFit="false"/>
      <protection locked="true" hidden="false"/>
    </xf>
    <xf numFmtId="167" fontId="40" fillId="0" borderId="63" xfId="0" applyFont="true" applyBorder="true" applyAlignment="true" applyProtection="false">
      <alignment horizontal="left" vertical="center" textRotation="0" wrapText="false" indent="0" shrinkToFit="false"/>
      <protection locked="true" hidden="false"/>
    </xf>
    <xf numFmtId="164" fontId="42"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4" fillId="0" borderId="21"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38" fillId="21" borderId="55" xfId="0" applyFont="true" applyBorder="true" applyAlignment="true" applyProtection="false">
      <alignment horizontal="center" vertical="center" textRotation="0" wrapText="false" indent="0" shrinkToFit="false"/>
      <protection locked="true" hidden="false"/>
    </xf>
    <xf numFmtId="164" fontId="34" fillId="21" borderId="56" xfId="0" applyFont="true" applyBorder="true" applyAlignment="true" applyProtection="false">
      <alignment horizontal="center" vertical="center" textRotation="0" wrapText="false" indent="0" shrinkToFit="false"/>
      <protection locked="true" hidden="false"/>
    </xf>
    <xf numFmtId="164" fontId="34" fillId="21" borderId="57" xfId="0" applyFont="true" applyBorder="true" applyAlignment="true" applyProtection="false">
      <alignment horizontal="center" vertical="center" textRotation="0" wrapText="false" indent="0" shrinkToFit="false"/>
      <protection locked="true" hidden="false"/>
    </xf>
    <xf numFmtId="164" fontId="34" fillId="21" borderId="59" xfId="0" applyFont="true" applyBorder="true" applyAlignment="true" applyProtection="false">
      <alignment horizontal="center" vertical="center" textRotation="0" wrapText="false" indent="0" shrinkToFit="false"/>
      <protection locked="true" hidden="false"/>
    </xf>
    <xf numFmtId="164" fontId="34" fillId="21" borderId="59" xfId="0" applyFont="true" applyBorder="true" applyAlignment="true" applyProtection="false">
      <alignment horizontal="center" vertical="center" textRotation="0" wrapText="true" indent="0" shrinkToFit="false"/>
      <protection locked="true" hidden="false"/>
    </xf>
    <xf numFmtId="164" fontId="34" fillId="21" borderId="60" xfId="0" applyFont="true" applyBorder="true" applyAlignment="true" applyProtection="false">
      <alignment horizontal="center" vertical="center" textRotation="0" wrapText="true" indent="0" shrinkToFit="false"/>
      <protection locked="true" hidden="false"/>
    </xf>
    <xf numFmtId="164" fontId="0" fillId="0" borderId="58" xfId="0" applyFont="true" applyBorder="true" applyAlignment="true" applyProtection="false">
      <alignment horizontal="center" vertical="center" textRotation="0" wrapText="false" indent="0" shrinkToFit="false"/>
      <protection locked="true" hidden="false"/>
    </xf>
    <xf numFmtId="164" fontId="34" fillId="0" borderId="59" xfId="0" applyFont="true" applyBorder="true" applyAlignment="true" applyProtection="false">
      <alignment horizontal="general" vertical="center" textRotation="0" wrapText="false" indent="0" shrinkToFit="false"/>
      <protection locked="true" hidden="false"/>
    </xf>
    <xf numFmtId="164" fontId="34" fillId="0" borderId="59" xfId="0" applyFont="true" applyBorder="true" applyAlignment="true" applyProtection="false">
      <alignment horizontal="center" vertical="center" textRotation="0" wrapText="false" indent="0" shrinkToFit="false"/>
      <protection locked="true" hidden="false"/>
    </xf>
    <xf numFmtId="164" fontId="34" fillId="0" borderId="60" xfId="0" applyFont="true" applyBorder="true" applyAlignment="true" applyProtection="false">
      <alignment horizontal="center" vertical="center" textRotation="0" wrapText="false" indent="0" shrinkToFit="false"/>
      <protection locked="true" hidden="false"/>
    </xf>
    <xf numFmtId="164" fontId="0" fillId="0" borderId="59" xfId="0" applyFont="true" applyBorder="true" applyAlignment="false" applyProtection="false">
      <alignment horizontal="general" vertical="bottom" textRotation="0" wrapText="false" indent="0" shrinkToFit="false"/>
      <protection locked="true" hidden="false"/>
    </xf>
    <xf numFmtId="164" fontId="43" fillId="0" borderId="59" xfId="0" applyFont="true" applyBorder="true" applyAlignment="true" applyProtection="false">
      <alignment horizontal="center" vertical="center" textRotation="0" wrapText="false" indent="0" shrinkToFit="false"/>
      <protection locked="true" hidden="false"/>
    </xf>
    <xf numFmtId="164" fontId="43" fillId="0" borderId="60" xfId="0" applyFont="true" applyBorder="true" applyAlignment="true" applyProtection="false">
      <alignment horizontal="center" vertical="center" textRotation="0" wrapText="false" indent="0" shrinkToFit="false"/>
      <protection locked="true" hidden="false"/>
    </xf>
    <xf numFmtId="164" fontId="0" fillId="0" borderId="61" xfId="0" applyFont="true" applyBorder="true" applyAlignment="true" applyProtection="false">
      <alignment horizontal="center" vertical="center" textRotation="0" wrapText="false" indent="0" shrinkToFit="false"/>
      <protection locked="true" hidden="false"/>
    </xf>
    <xf numFmtId="164" fontId="0" fillId="0" borderId="62" xfId="0" applyFont="true" applyBorder="true" applyAlignment="false" applyProtection="false">
      <alignment horizontal="general" vertical="bottom" textRotation="0" wrapText="false" indent="0" shrinkToFit="false"/>
      <protection locked="true" hidden="false"/>
    </xf>
    <xf numFmtId="164" fontId="43" fillId="0" borderId="63" xfId="0" applyFont="true" applyBorder="true" applyAlignment="true" applyProtection="false">
      <alignment horizontal="center" vertical="center" textRotation="0" wrapText="false" indent="0" shrinkToFit="false"/>
      <protection locked="true" hidden="false"/>
    </xf>
    <xf numFmtId="164" fontId="43" fillId="0" borderId="62" xfId="0" applyFont="true" applyBorder="true" applyAlignment="true" applyProtection="false">
      <alignment horizontal="center" vertical="center" textRotation="0" wrapText="false" indent="0" shrinkToFit="false"/>
      <protection locked="true" hidden="false"/>
    </xf>
    <xf numFmtId="164" fontId="44" fillId="18" borderId="64" xfId="0" applyFont="true" applyBorder="true" applyAlignment="true" applyProtection="false">
      <alignment horizontal="center" vertical="center" textRotation="0" wrapText="false" indent="0" shrinkToFit="false"/>
      <protection locked="true" hidden="false"/>
    </xf>
    <xf numFmtId="164" fontId="45" fillId="18" borderId="65" xfId="0" applyFont="true" applyBorder="true" applyAlignment="true" applyProtection="false">
      <alignment horizontal="center" vertical="center" textRotation="0" wrapText="false" indent="0" shrinkToFit="false"/>
      <protection locked="true" hidden="false"/>
    </xf>
    <xf numFmtId="164" fontId="45" fillId="22" borderId="0" xfId="0" applyFont="true" applyBorder="true" applyAlignment="true" applyProtection="false">
      <alignment horizontal="center" vertical="center" textRotation="0" wrapText="false" indent="0" shrinkToFit="false"/>
      <protection locked="true" hidden="false"/>
    </xf>
    <xf numFmtId="164" fontId="12" fillId="0" borderId="16" xfId="0" applyFont="true" applyBorder="true" applyAlignment="true" applyProtection="false">
      <alignment horizontal="center" vertical="center" textRotation="0" wrapText="false" indent="0" shrinkToFit="false"/>
      <protection locked="true" hidden="false"/>
    </xf>
    <xf numFmtId="164" fontId="34" fillId="0" borderId="16" xfId="0" applyFont="true" applyBorder="true" applyAlignment="true" applyProtection="false">
      <alignment horizontal="center" vertical="center" textRotation="0" wrapText="false" indent="0" shrinkToFit="false"/>
      <protection locked="true" hidden="false"/>
    </xf>
    <xf numFmtId="164" fontId="34" fillId="0" borderId="0" xfId="0" applyFont="true" applyBorder="fals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0" fillId="0" borderId="16" xfId="0" applyFont="true" applyBorder="true" applyAlignment="true" applyProtection="false">
      <alignment horizontal="center" vertical="center" textRotation="0" wrapText="false" indent="0" shrinkToFit="false"/>
      <protection locked="true" hidden="false"/>
    </xf>
    <xf numFmtId="164" fontId="0" fillId="0" borderId="16"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37"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66" xfId="0" applyFont="false" applyBorder="true" applyAlignment="true" applyProtection="false">
      <alignment horizontal="center" vertical="center" textRotation="0" wrapText="false" indent="0" shrinkToFit="false"/>
      <protection locked="true" hidden="false"/>
    </xf>
    <xf numFmtId="164" fontId="0" fillId="0" borderId="40" xfId="0" applyFont="fals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2">
    <dxf>
      <font>
        <name val="Calibri"/>
        <charset val="1"/>
        <family val="2"/>
        <color rgb="FF000000"/>
      </font>
    </dxf>
    <dxf>
      <fill>
        <patternFill>
          <bgColor rgb="FFFFFFFF"/>
        </patternFill>
      </fill>
    </dxf>
  </dxfs>
  <colors>
    <indexedColors>
      <rgbColor rgb="FF000000"/>
      <rgbColor rgb="FFFFFFFF"/>
      <rgbColor rgb="FFFF0000"/>
      <rgbColor rgb="FF00CC33"/>
      <rgbColor rgb="FF0000FF"/>
      <rgbColor rgb="FFE6E6FF"/>
      <rgbColor rgb="FFFF00FF"/>
      <rgbColor rgb="FF00FFFF"/>
      <rgbColor rgb="FFC00000"/>
      <rgbColor rgb="FF008000"/>
      <rgbColor rgb="FF000080"/>
      <rgbColor rgb="FF8B8B8B"/>
      <rgbColor rgb="FF800080"/>
      <rgbColor rgb="FF008080"/>
      <rgbColor rgb="FFBFBFBF"/>
      <rgbColor rgb="FF808080"/>
      <rgbColor rgb="FFB2B2B2"/>
      <rgbColor rgb="FF993366"/>
      <rgbColor rgb="FFF2F2F2"/>
      <rgbColor rgb="FFCCFFFF"/>
      <rgbColor rgb="FF660066"/>
      <rgbColor rgb="FFD99694"/>
      <rgbColor rgb="FF0066CC"/>
      <rgbColor rgb="FFCCCCFF"/>
      <rgbColor rgb="FF000080"/>
      <rgbColor rgb="FFFF00FF"/>
      <rgbColor rgb="FFFFFF00"/>
      <rgbColor rgb="FF00FFFF"/>
      <rgbColor rgb="FF800080"/>
      <rgbColor rgb="FF800000"/>
      <rgbColor rgb="FF008080"/>
      <rgbColor rgb="FF0000FF"/>
      <rgbColor rgb="FF00B0F0"/>
      <rgbColor rgb="FFEEEEEE"/>
      <rgbColor rgb="FFEAEAEA"/>
      <rgbColor rgb="FFFFFF99"/>
      <rgbColor rgb="FFD9D9D9"/>
      <rgbColor rgb="FFFFCCCC"/>
      <rgbColor rgb="FFDDDDDD"/>
      <rgbColor rgb="FFFFCC99"/>
      <rgbColor rgb="FF3399FF"/>
      <rgbColor rgb="FF66FF66"/>
      <rgbColor rgb="FF99CC00"/>
      <rgbColor rgb="FFFFC000"/>
      <rgbColor rgb="FFFF9900"/>
      <rgbColor rgb="FFFF5050"/>
      <rgbColor rgb="FF666666"/>
      <rgbColor rgb="FF969696"/>
      <rgbColor rgb="FF003366"/>
      <rgbColor rgb="FF33CC33"/>
      <rgbColor rgb="FF003300"/>
      <rgbColor rgb="FF333300"/>
      <rgbColor rgb="FF993300"/>
      <rgbColor rgb="FF993366"/>
      <rgbColor rgb="FF0033CC"/>
      <rgbColor rgb="FF595959"/>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a:lstStyle/>
          <a:p>
            <a:pPr>
              <a:defRPr b="1" sz="1600" spc="-1" strike="noStrike">
                <a:solidFill>
                  <a:srgbClr val="595959"/>
                </a:solidFill>
                <a:uFill>
                  <a:solidFill>
                    <a:srgbClr val="ffffff"/>
                  </a:solidFill>
                </a:uFill>
                <a:latin typeface="Calibri"/>
              </a:defRPr>
            </a:pPr>
            <a:r>
              <a:rPr b="1" sz="1600" spc="-1" strike="noStrike">
                <a:solidFill>
                  <a:srgbClr val="595959"/>
                </a:solidFill>
                <a:uFill>
                  <a:solidFill>
                    <a:srgbClr val="ffffff"/>
                  </a:solidFill>
                </a:uFill>
                <a:latin typeface="Calibri"/>
              </a:rPr>
              <a:t>Horaire annuel par classe</a:t>
            </a:r>
          </a:p>
        </c:rich>
      </c:tx>
      <c:overlay val="0"/>
    </c:title>
    <c:autoTitleDeleted val="0"/>
    <c:plotArea>
      <c:layout>
        <c:manualLayout>
          <c:layoutTarget val="inner"/>
          <c:xMode val="edge"/>
          <c:yMode val="edge"/>
          <c:x val="0.0889853499728703"/>
          <c:y val="0.134750350912372"/>
          <c:w val="0.880086814975583"/>
          <c:h val="0.548826950070182"/>
        </c:manualLayout>
      </c:layout>
      <c:barChart>
        <c:barDir val="col"/>
        <c:grouping val="clustered"/>
        <c:varyColors val="0"/>
        <c:ser>
          <c:idx val="0"/>
          <c:order val="0"/>
          <c:tx>
            <c:strRef>
              <c:f>Accueil!$G$10</c:f>
              <c:strCache>
                <c:ptCount val="1"/>
                <c:pt idx="0">
                  <c:v>Horaire
annuel</c:v>
                </c:pt>
              </c:strCache>
            </c:strRef>
          </c:tx>
          <c:spPr>
            <a:solidFill>
              <a:srgbClr val="ffc000"/>
            </a:solidFill>
            <a:ln>
              <a:solidFill>
                <a:srgbClr val="3399ff"/>
              </a:solidFill>
            </a:ln>
          </c:spPr>
          <c:invertIfNegative val="0"/>
          <c:dLbls>
            <c:dLblPos val="outEnd"/>
            <c:showLegendKey val="0"/>
            <c:showVal val="1"/>
            <c:showCatName val="0"/>
            <c:showSerName val="0"/>
            <c:showPercent val="0"/>
            <c:showLeaderLines val="0"/>
          </c:dLbls>
          <c:cat>
            <c:strRef>
              <c:f>Accueil!$F$11:$F$30</c:f>
              <c:strCache>
                <c:ptCount val="20"/>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strCache>
            </c:strRef>
          </c:cat>
          <c:val>
            <c:numRef>
              <c:f>Accueil!$G$11:$G$30</c:f>
              <c:numCache>
                <c:formatCode>General</c:formatCode>
                <c:ptCount val="20"/>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numCache>
            </c:numRef>
          </c:val>
        </c:ser>
        <c:gapWidth val="150"/>
        <c:overlap val="0"/>
        <c:axId val="91865296"/>
        <c:axId val="63311671"/>
      </c:barChart>
      <c:lineChart>
        <c:grouping val="standard"/>
        <c:ser>
          <c:idx val="1"/>
          <c:order val="1"/>
          <c:tx>
            <c:strRef>
              <c:f>"Moyenne"</c:f>
              <c:strCache>
                <c:ptCount val="1"/>
                <c:pt idx="0">
                  <c:v>Moyenne</c:v>
                </c:pt>
              </c:strCache>
            </c:strRef>
          </c:tx>
          <c:spPr>
            <a:solidFill>
              <a:srgbClr val="00b0f0"/>
            </a:solidFill>
            <a:ln w="19080">
              <a:solidFill>
                <a:srgbClr val="00b0f0"/>
              </a:solidFill>
              <a:round/>
            </a:ln>
          </c:spPr>
          <c:marker>
            <c:symbol val="none"/>
          </c:marker>
          <c:dLbls>
            <c:dLblPos val="r"/>
            <c:showLegendKey val="0"/>
            <c:showVal val="0"/>
            <c:showCatName val="0"/>
            <c:showSerName val="0"/>
            <c:showPercent val="0"/>
            <c:showLeaderLines val="0"/>
          </c:dLbls>
          <c:cat>
            <c:strRef>
              <c:f>Accueil!$F$11:$F$30</c:f>
              <c:strCache>
                <c:ptCount val="20"/>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strCache>
            </c:strRef>
          </c:cat>
          <c:val>
            <c:numRef>
              <c:f>Accueil!$H$11:$H$30</c:f>
              <c:numCache>
                <c:formatCode>General</c:formatCode>
                <c:ptCount val="20"/>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numCache>
            </c:numRef>
          </c:val>
          <c:smooth val="0"/>
        </c:ser>
        <c:ser>
          <c:idx val="2"/>
          <c:order val="2"/>
          <c:tx>
            <c:strRef>
              <c:f>"Seuil annuel"</c:f>
              <c:strCache>
                <c:ptCount val="1"/>
                <c:pt idx="0">
                  <c:v>Seuil annuel</c:v>
                </c:pt>
              </c:strCache>
            </c:strRef>
          </c:tx>
          <c:spPr>
            <a:solidFill>
              <a:srgbClr val="ff0000"/>
            </a:solidFill>
            <a:ln w="19080">
              <a:solidFill>
                <a:srgbClr val="ff0000"/>
              </a:solidFill>
              <a:round/>
            </a:ln>
          </c:spPr>
          <c:marker>
            <c:symbol val="none"/>
          </c:marker>
          <c:dLbls>
            <c:dLblPos val="r"/>
            <c:showLegendKey val="0"/>
            <c:showVal val="0"/>
            <c:showCatName val="0"/>
            <c:showSerName val="0"/>
            <c:showPercent val="0"/>
            <c:showLeaderLines val="0"/>
          </c:dLbls>
          <c:cat>
            <c:strRef>
              <c:f>Accueil!$F$11:$F$30</c:f>
              <c:strCache>
                <c:ptCount val="20"/>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strCache>
            </c:strRef>
          </c:cat>
          <c:val>
            <c:numRef>
              <c:f>Accueil!$I$11:$I$30</c:f>
              <c:numCache>
                <c:formatCode>General</c:formatCode>
                <c:ptCount val="20"/>
                <c:pt idx="0">
                  <c:v>108</c:v>
                </c:pt>
                <c:pt idx="1">
                  <c:v>108</c:v>
                </c:pt>
                <c:pt idx="2">
                  <c:v>108</c:v>
                </c:pt>
                <c:pt idx="3">
                  <c:v>108</c:v>
                </c:pt>
                <c:pt idx="4">
                  <c:v>108</c:v>
                </c:pt>
                <c:pt idx="5">
                  <c:v>108</c:v>
                </c:pt>
                <c:pt idx="6">
                  <c:v>108</c:v>
                </c:pt>
                <c:pt idx="7">
                  <c:v>108</c:v>
                </c:pt>
                <c:pt idx="8">
                  <c:v>108</c:v>
                </c:pt>
                <c:pt idx="9">
                  <c:v>108</c:v>
                </c:pt>
                <c:pt idx="10">
                  <c:v>108</c:v>
                </c:pt>
                <c:pt idx="11">
                  <c:v>108</c:v>
                </c:pt>
                <c:pt idx="12">
                  <c:v>108</c:v>
                </c:pt>
                <c:pt idx="13">
                  <c:v>108</c:v>
                </c:pt>
                <c:pt idx="14">
                  <c:v>108</c:v>
                </c:pt>
                <c:pt idx="15">
                  <c:v>108</c:v>
                </c:pt>
                <c:pt idx="16">
                  <c:v>108</c:v>
                </c:pt>
                <c:pt idx="17">
                  <c:v>108</c:v>
                </c:pt>
                <c:pt idx="18">
                  <c:v>108</c:v>
                </c:pt>
                <c:pt idx="19">
                  <c:v>108</c:v>
                </c:pt>
              </c:numCache>
            </c:numRef>
          </c:val>
          <c:smooth val="0"/>
        </c:ser>
        <c:hiLowLines>
          <c:spPr>
            <a:ln>
              <a:noFill/>
            </a:ln>
          </c:spPr>
        </c:hiLowLines>
        <c:marker val="0"/>
        <c:axId val="84738410"/>
        <c:axId val="96939322"/>
      </c:lineChart>
      <c:catAx>
        <c:axId val="91865296"/>
        <c:scaling>
          <c:orientation val="minMax"/>
        </c:scaling>
        <c:delete val="0"/>
        <c:axPos val="b"/>
        <c:numFmt formatCode="General" sourceLinked="1"/>
        <c:majorTickMark val="none"/>
        <c:minorTickMark val="none"/>
        <c:tickLblPos val="nextTo"/>
        <c:spPr>
          <a:ln w="9360">
            <a:solidFill>
              <a:srgbClr val="d9d9d9"/>
            </a:solidFill>
            <a:round/>
          </a:ln>
        </c:spPr>
        <c:txPr>
          <a:bodyPr/>
          <a:p>
            <a:pPr>
              <a:defRPr sz="1200" spc="-1" strike="noStrike">
                <a:solidFill>
                  <a:srgbClr val="595959"/>
                </a:solidFill>
                <a:uFill>
                  <a:solidFill>
                    <a:srgbClr val="ffffff"/>
                  </a:solidFill>
                </a:uFill>
                <a:latin typeface="Calibri"/>
              </a:defRPr>
            </a:pPr>
          </a:p>
        </c:txPr>
        <c:crossAx val="63311671"/>
        <c:crosses val="autoZero"/>
        <c:auto val="1"/>
        <c:lblAlgn val="ctr"/>
        <c:lblOffset val="100"/>
      </c:catAx>
      <c:valAx>
        <c:axId val="63311671"/>
        <c:scaling>
          <c:orientation val="minMax"/>
        </c:scaling>
        <c:delete val="0"/>
        <c:axPos val="l"/>
        <c:majorGridlines>
          <c:spPr>
            <a:ln w="9360">
              <a:solidFill>
                <a:srgbClr val="d9d9d9"/>
              </a:solidFill>
              <a:round/>
            </a:ln>
          </c:spPr>
        </c:majorGridlines>
        <c:numFmt formatCode="0&quot; H.&quot;" sourceLinked="0"/>
        <c:majorTickMark val="none"/>
        <c:minorTickMark val="none"/>
        <c:tickLblPos val="nextTo"/>
        <c:spPr>
          <a:ln w="9360">
            <a:noFill/>
          </a:ln>
        </c:spPr>
        <c:txPr>
          <a:bodyPr/>
          <a:p>
            <a:pPr>
              <a:defRPr sz="1400" spc="-1" strike="noStrike">
                <a:solidFill>
                  <a:srgbClr val="595959"/>
                </a:solidFill>
                <a:uFill>
                  <a:solidFill>
                    <a:srgbClr val="ffffff"/>
                  </a:solidFill>
                </a:uFill>
                <a:latin typeface="Calibri"/>
              </a:defRPr>
            </a:pPr>
          </a:p>
        </c:txPr>
        <c:crossAx val="91865296"/>
        <c:crosses val="autoZero"/>
      </c:valAx>
      <c:catAx>
        <c:axId val="84738410"/>
        <c:scaling>
          <c:orientation val="minMax"/>
        </c:scaling>
        <c:delete val="1"/>
        <c:axPos val="b"/>
        <c:numFmt formatCode="General" sourceLinked="1"/>
        <c:majorTickMark val="none"/>
        <c:minorTickMark val="none"/>
        <c:tickLblPos val="nextTo"/>
        <c:spPr>
          <a:ln w="9360">
            <a:solidFill>
              <a:srgbClr val="d9d9d9"/>
            </a:solidFill>
            <a:round/>
          </a:ln>
        </c:spPr>
        <c:txPr>
          <a:bodyPr/>
          <a:p>
            <a:pPr>
              <a:defRPr sz="1200" spc="-1" strike="noStrike">
                <a:solidFill>
                  <a:srgbClr val="595959"/>
                </a:solidFill>
                <a:uFill>
                  <a:solidFill>
                    <a:srgbClr val="ffffff"/>
                  </a:solidFill>
                </a:uFill>
                <a:latin typeface="Calibri"/>
              </a:defRPr>
            </a:pPr>
          </a:p>
        </c:txPr>
        <c:crossAx val="96939322"/>
        <c:crosses val="autoZero"/>
        <c:auto val="1"/>
        <c:lblAlgn val="ctr"/>
        <c:lblOffset val="100"/>
      </c:catAx>
      <c:valAx>
        <c:axId val="96939322"/>
        <c:scaling>
          <c:orientation val="minMax"/>
        </c:scaling>
        <c:delete val="1"/>
        <c:axPos val="r"/>
        <c:numFmt formatCode="0&quot; H.&quot;" sourceLinked="0"/>
        <c:majorTickMark val="none"/>
        <c:minorTickMark val="none"/>
        <c:tickLblPos val="nextTo"/>
        <c:spPr>
          <a:ln w="6480">
            <a:solidFill>
              <a:srgbClr val="8b8b8b"/>
            </a:solidFill>
            <a:round/>
          </a:ln>
        </c:spPr>
        <c:txPr>
          <a:bodyPr/>
          <a:p>
            <a:pPr>
              <a:defRPr sz="1000" spc="-1" strike="noStrike">
                <a:solidFill>
                  <a:srgbClr val="000000"/>
                </a:solidFill>
                <a:uFill>
                  <a:solidFill>
                    <a:srgbClr val="ffffff"/>
                  </a:solidFill>
                </a:uFill>
                <a:latin typeface="Calibri"/>
              </a:defRPr>
            </a:pPr>
          </a:p>
        </c:txPr>
        <c:crossAx val="84738410"/>
        <c:crosses val="autoZero"/>
      </c:valAx>
      <c:spPr>
        <a:noFill/>
        <a:ln>
          <a:noFill/>
        </a:ln>
      </c:spPr>
    </c:plotArea>
    <c:plotVisOnly val="1"/>
    <c:dispBlanksAs val="gap"/>
  </c:chart>
  <c:spPr>
    <a:solidFill>
      <a:srgbClr val="ffffff"/>
    </a:solidFill>
    <a:ln w="9360">
      <a:solidFill>
        <a:srgbClr val="d9d9d9"/>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a:lstStyle/>
          <a:p>
            <a:pPr>
              <a:defRPr b="1" sz="1400" spc="-1" strike="noStrike">
                <a:solidFill>
                  <a:srgbClr val="595959"/>
                </a:solidFill>
                <a:uFill>
                  <a:solidFill>
                    <a:srgbClr val="ffffff"/>
                  </a:solidFill>
                </a:uFill>
                <a:latin typeface="Calibri"/>
              </a:defRPr>
            </a:pPr>
            <a:r>
              <a:rPr b="1" sz="1400" spc="-1" strike="noStrike">
                <a:solidFill>
                  <a:srgbClr val="595959"/>
                </a:solidFill>
                <a:uFill>
                  <a:solidFill>
                    <a:srgbClr val="ffffff"/>
                  </a:solidFill>
                </a:uFill>
                <a:latin typeface="Calibri"/>
              </a:rPr>
              <a:t>Volume horaire par champ et cycle</a:t>
            </a:r>
          </a:p>
        </c:rich>
      </c:tx>
      <c:overlay val="0"/>
    </c:title>
    <c:autoTitleDeleted val="0"/>
    <c:plotArea>
      <c:barChart>
        <c:barDir val="col"/>
        <c:grouping val="clustered"/>
        <c:varyColors val="0"/>
        <c:ser>
          <c:idx val="0"/>
          <c:order val="0"/>
          <c:tx>
            <c:strRef>
              <c:f>Bilan_Activites!$T$7:$T$7</c:f>
              <c:strCache>
                <c:ptCount val="1"/>
                <c:pt idx="0">
                  <c:v>Cycle 2</c:v>
                </c:pt>
              </c:strCache>
            </c:strRef>
          </c:tx>
          <c:spPr>
            <a:solidFill>
              <a:srgbClr val="33cc33"/>
            </a:solidFill>
            <a:ln>
              <a:solidFill>
                <a:srgbClr val="3399ff"/>
              </a:solidFill>
            </a:ln>
          </c:spPr>
          <c:invertIfNegative val="0"/>
          <c:dLbls>
            <c:dLblPos val="outEnd"/>
            <c:showLegendKey val="0"/>
            <c:showVal val="1"/>
            <c:showCatName val="0"/>
            <c:showSerName val="0"/>
            <c:showPercent val="0"/>
            <c:showLeaderLines val="0"/>
          </c:dLbls>
          <c:cat>
            <c:strRef>
              <c:f>Bilan_Activites!$S$8:$S$11</c:f>
              <c:strCache>
                <c:ptCount val="4"/>
                <c:pt idx="0">
                  <c:v>CA 1</c:v>
                </c:pt>
                <c:pt idx="1">
                  <c:v>CA 2</c:v>
                </c:pt>
                <c:pt idx="2">
                  <c:v>CA 3</c:v>
                </c:pt>
                <c:pt idx="3">
                  <c:v>CA 4</c:v>
                </c:pt>
              </c:strCache>
            </c:strRef>
          </c:cat>
          <c:val>
            <c:numRef>
              <c:f>Bilan_Activites!$T$8:$T$11</c:f>
              <c:numCache>
                <c:formatCode>General</c:formatCode>
                <c:ptCount val="4"/>
                <c:pt idx="0">
                  <c:v>0</c:v>
                </c:pt>
                <c:pt idx="1">
                  <c:v>0</c:v>
                </c:pt>
                <c:pt idx="2">
                  <c:v>0</c:v>
                </c:pt>
                <c:pt idx="3">
                  <c:v>0</c:v>
                </c:pt>
              </c:numCache>
            </c:numRef>
          </c:val>
        </c:ser>
        <c:ser>
          <c:idx val="1"/>
          <c:order val="1"/>
          <c:tx>
            <c:strRef>
              <c:f>Bilan_Activites!$U$7:$U$7</c:f>
              <c:strCache>
                <c:ptCount val="1"/>
                <c:pt idx="0">
                  <c:v>Cycle 3</c:v>
                </c:pt>
              </c:strCache>
            </c:strRef>
          </c:tx>
          <c:spPr>
            <a:solidFill>
              <a:srgbClr val="3399ff"/>
            </a:solidFill>
            <a:ln>
              <a:solidFill>
                <a:srgbClr val="3399ff"/>
              </a:solidFill>
            </a:ln>
          </c:spPr>
          <c:invertIfNegative val="0"/>
          <c:dLbls>
            <c:dLblPos val="outEnd"/>
            <c:showLegendKey val="0"/>
            <c:showVal val="1"/>
            <c:showCatName val="0"/>
            <c:showSerName val="0"/>
            <c:showPercent val="0"/>
            <c:showLeaderLines val="0"/>
          </c:dLbls>
          <c:cat>
            <c:strRef>
              <c:f>Bilan_Activites!$S$8:$S$11</c:f>
              <c:strCache>
                <c:ptCount val="4"/>
                <c:pt idx="0">
                  <c:v>CA 1</c:v>
                </c:pt>
                <c:pt idx="1">
                  <c:v>CA 2</c:v>
                </c:pt>
                <c:pt idx="2">
                  <c:v>CA 3</c:v>
                </c:pt>
                <c:pt idx="3">
                  <c:v>CA 4</c:v>
                </c:pt>
              </c:strCache>
            </c:strRef>
          </c:cat>
          <c:val>
            <c:numRef>
              <c:f>Bilan_Activites!$U$8:$U$11</c:f>
              <c:numCache>
                <c:formatCode>General</c:formatCode>
                <c:ptCount val="4"/>
                <c:pt idx="0">
                  <c:v>0</c:v>
                </c:pt>
                <c:pt idx="1">
                  <c:v>0</c:v>
                </c:pt>
                <c:pt idx="2">
                  <c:v>0</c:v>
                </c:pt>
                <c:pt idx="3">
                  <c:v>0</c:v>
                </c:pt>
              </c:numCache>
            </c:numRef>
          </c:val>
        </c:ser>
        <c:gapWidth val="219"/>
        <c:overlap val="-27"/>
        <c:axId val="20727521"/>
        <c:axId val="19060152"/>
      </c:barChart>
      <c:catAx>
        <c:axId val="20727521"/>
        <c:scaling>
          <c:orientation val="minMax"/>
        </c:scaling>
        <c:delete val="0"/>
        <c:axPos val="b"/>
        <c:numFmt formatCode="General" sourceLinked="1"/>
        <c:majorTickMark val="none"/>
        <c:minorTickMark val="none"/>
        <c:tickLblPos val="nextTo"/>
        <c:spPr>
          <a:ln w="9360">
            <a:solidFill>
              <a:srgbClr val="d9d9d9"/>
            </a:solidFill>
            <a:round/>
          </a:ln>
        </c:spPr>
        <c:txPr>
          <a:bodyPr/>
          <a:p>
            <a:pPr>
              <a:defRPr sz="1200" spc="-1" strike="noStrike">
                <a:solidFill>
                  <a:srgbClr val="595959"/>
                </a:solidFill>
                <a:uFill>
                  <a:solidFill>
                    <a:srgbClr val="ffffff"/>
                  </a:solidFill>
                </a:uFill>
                <a:latin typeface="Calibri"/>
              </a:defRPr>
            </a:pPr>
          </a:p>
        </c:txPr>
        <c:crossAx val="19060152"/>
        <c:crosses val="autoZero"/>
        <c:auto val="1"/>
        <c:lblAlgn val="ctr"/>
        <c:lblOffset val="100"/>
      </c:catAx>
      <c:valAx>
        <c:axId val="19060152"/>
        <c:scaling>
          <c:orientation val="minMax"/>
        </c:scaling>
        <c:delete val="0"/>
        <c:axPos val="l"/>
        <c:majorGridlines>
          <c:spPr>
            <a:ln w="9360">
              <a:solidFill>
                <a:srgbClr val="d9d9d9"/>
              </a:solidFill>
              <a:round/>
            </a:ln>
          </c:spPr>
        </c:majorGridlines>
        <c:numFmt formatCode="0&quot; H.&quot;" sourceLinked="0"/>
        <c:majorTickMark val="none"/>
        <c:minorTickMark val="none"/>
        <c:tickLblPos val="nextTo"/>
        <c:spPr>
          <a:ln w="9360">
            <a:noFill/>
          </a:ln>
        </c:spPr>
        <c:txPr>
          <a:bodyPr/>
          <a:p>
            <a:pPr>
              <a:defRPr sz="1100" spc="-1" strike="noStrike">
                <a:solidFill>
                  <a:srgbClr val="595959"/>
                </a:solidFill>
                <a:uFill>
                  <a:solidFill>
                    <a:srgbClr val="ffffff"/>
                  </a:solidFill>
                </a:uFill>
                <a:latin typeface="Calibri"/>
              </a:defRPr>
            </a:pPr>
          </a:p>
        </c:txPr>
        <c:crossAx val="20727521"/>
        <c:crosses val="autoZero"/>
      </c:valAx>
      <c:spPr>
        <a:noFill/>
        <a:ln>
          <a:noFill/>
        </a:ln>
      </c:spPr>
    </c:plotArea>
    <c:legend>
      <c:legendPos val="b"/>
      <c:overlay val="0"/>
      <c:spPr>
        <a:noFill/>
        <a:ln>
          <a:noFill/>
        </a:ln>
      </c:sp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563400</xdr:colOff>
      <xdr:row>23</xdr:row>
      <xdr:rowOff>69120</xdr:rowOff>
    </xdr:from>
    <xdr:to>
      <xdr:col>16</xdr:col>
      <xdr:colOff>1314360</xdr:colOff>
      <xdr:row>31</xdr:row>
      <xdr:rowOff>1220760</xdr:rowOff>
    </xdr:to>
    <xdr:graphicFrame>
      <xdr:nvGraphicFramePr>
        <xdr:cNvPr id="0" name="Graphique 1"/>
        <xdr:cNvGraphicFramePr/>
      </xdr:nvGraphicFramePr>
      <xdr:xfrm>
        <a:off x="10355040" y="7655760"/>
        <a:ext cx="7961400" cy="35902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966240</xdr:colOff>
      <xdr:row>1</xdr:row>
      <xdr:rowOff>507240</xdr:rowOff>
    </xdr:from>
    <xdr:to>
      <xdr:col>16</xdr:col>
      <xdr:colOff>1290960</xdr:colOff>
      <xdr:row>9</xdr:row>
      <xdr:rowOff>171360</xdr:rowOff>
    </xdr:to>
    <xdr:graphicFrame>
      <xdr:nvGraphicFramePr>
        <xdr:cNvPr id="1" name="Graphique 2"/>
        <xdr:cNvGraphicFramePr/>
      </xdr:nvGraphicFramePr>
      <xdr:xfrm>
        <a:off x="10757880" y="707040"/>
        <a:ext cx="7535160" cy="2581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664920</xdr:colOff>
      <xdr:row>11</xdr:row>
      <xdr:rowOff>298440</xdr:rowOff>
    </xdr:from>
    <xdr:to>
      <xdr:col>4</xdr:col>
      <xdr:colOff>1432800</xdr:colOff>
      <xdr:row>14</xdr:row>
      <xdr:rowOff>279360</xdr:rowOff>
    </xdr:to>
    <xdr:pic>
      <xdr:nvPicPr>
        <xdr:cNvPr id="2" name="Image 3" descr=""/>
        <xdr:cNvPicPr/>
      </xdr:nvPicPr>
      <xdr:blipFill>
        <a:blip r:embed="rId3"/>
        <a:stretch/>
      </xdr:blipFill>
      <xdr:spPr>
        <a:xfrm>
          <a:off x="912240" y="4227480"/>
          <a:ext cx="2749320" cy="8953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7</xdr:col>
      <xdr:colOff>121320</xdr:colOff>
      <xdr:row>16</xdr:row>
      <xdr:rowOff>76680</xdr:rowOff>
    </xdr:from>
    <xdr:to>
      <xdr:col>9</xdr:col>
      <xdr:colOff>1976760</xdr:colOff>
      <xdr:row>20</xdr:row>
      <xdr:rowOff>1440</xdr:rowOff>
    </xdr:to>
    <xdr:sp>
      <xdr:nvSpPr>
        <xdr:cNvPr id="3" name="CustomShape 1"/>
        <xdr:cNvSpPr/>
      </xdr:nvSpPr>
      <xdr:spPr>
        <a:xfrm>
          <a:off x="7607880" y="5398920"/>
          <a:ext cx="5417640" cy="1204920"/>
        </a:xfrm>
        <a:prstGeom prst="rect">
          <a:avLst/>
        </a:prstGeom>
        <a:solidFill>
          <a:srgbClr val="66ccff"/>
        </a:solidFill>
        <a:ln>
          <a:noFill/>
        </a:ln>
      </xdr:spPr>
      <xdr:style>
        <a:lnRef idx="0"/>
        <a:fillRef idx="0"/>
        <a:effectRef idx="0"/>
        <a:fontRef idx="minor"/>
      </xdr:style>
      <xdr:txBody>
        <a:bodyPr lIns="0" rIns="0" tIns="0" bIns="0"/>
        <a:p>
          <a:r>
            <a:rPr b="1" lang="fr-FR" sz="1600" spc="-1" strike="noStrike">
              <a:solidFill>
                <a:srgbClr val="ff0000"/>
              </a:solidFill>
              <a:uFill>
                <a:solidFill>
                  <a:srgbClr val="ffffff"/>
                </a:solidFill>
              </a:uFill>
              <a:latin typeface="Calibri"/>
            </a:rPr>
            <a:t>Sélectionnez, pour chaque colonne, les ressources disponibles dans votre école.</a:t>
          </a:r>
          <a:endParaRPr lang="fr-FR" sz="1200" spc="-1" strike="noStrike">
            <a:solidFill>
              <a:srgbClr val="000000"/>
            </a:solidFill>
            <a:uFill>
              <a:solidFill>
                <a:srgbClr val="ffffff"/>
              </a:solidFill>
            </a:uFill>
            <a:latin typeface="Times New Roman"/>
          </a:endParaRPr>
        </a:p>
        <a:p>
          <a:r>
            <a:rPr b="1" lang="fr-FR" sz="1600" spc="-1" strike="noStrike">
              <a:solidFill>
                <a:srgbClr val="ff0000"/>
              </a:solidFill>
              <a:uFill>
                <a:solidFill>
                  <a:srgbClr val="ffffff"/>
                </a:solidFill>
              </a:uFill>
              <a:latin typeface="Calibri"/>
            </a:rPr>
            <a:t>Si plusieurs ressources sont disponibles, utilisez une ligne par ressource pour les afficher toutes.</a:t>
          </a:r>
          <a:endParaRPr lang="fr-FR"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632880</xdr:colOff>
      <xdr:row>0</xdr:row>
      <xdr:rowOff>254520</xdr:rowOff>
    </xdr:from>
    <xdr:to>
      <xdr:col>9</xdr:col>
      <xdr:colOff>599400</xdr:colOff>
      <xdr:row>11</xdr:row>
      <xdr:rowOff>181440</xdr:rowOff>
    </xdr:to>
    <xdr:sp>
      <xdr:nvSpPr>
        <xdr:cNvPr id="4" name="CustomShape 1"/>
        <xdr:cNvSpPr/>
      </xdr:nvSpPr>
      <xdr:spPr>
        <a:xfrm>
          <a:off x="17834760" y="254520"/>
          <a:ext cx="2166840" cy="2307960"/>
        </a:xfrm>
        <a:prstGeom prst="wedgeRoundRectCallout">
          <a:avLst>
            <a:gd name="adj1" fmla="val -58095"/>
            <a:gd name="adj2" fmla="val -45719"/>
            <a:gd name="adj3" fmla="val 16667"/>
          </a:avLst>
        </a:prstGeom>
        <a:solidFill>
          <a:srgbClr val="cc0000"/>
        </a:solidFill>
        <a:ln w="9360">
          <a:solidFill>
            <a:srgbClr val="ff0000"/>
          </a:solidFill>
          <a:round/>
        </a:ln>
        <a:effectLst>
          <a:outerShdw dir="5400000" dist="23040">
            <a:srgbClr val="000000">
              <a:alpha val="35000"/>
            </a:srgbClr>
          </a:outerShdw>
        </a:effectLst>
      </xdr:spPr>
      <xdr:style>
        <a:lnRef idx="0"/>
        <a:fillRef idx="0"/>
        <a:effectRef idx="0"/>
        <a:fontRef idx="minor"/>
      </xdr:style>
      <xdr:txBody>
        <a:bodyPr lIns="90000" rIns="90000" tIns="45000" bIns="45000"/>
        <a:p>
          <a:pPr>
            <a:lnSpc>
              <a:spcPct val="100000"/>
            </a:lnSpc>
          </a:pPr>
          <a:r>
            <a:rPr lang="fr-FR" sz="1600" spc="-1" strike="noStrike">
              <a:solidFill>
                <a:srgbClr val="000000"/>
              </a:solidFill>
              <a:uFill>
                <a:solidFill>
                  <a:srgbClr val="ffffff"/>
                </a:solidFill>
              </a:uFill>
              <a:latin typeface="Calibri"/>
            </a:rPr>
            <a:t>Ne pas modifier les valeurs de cette ligne pour conserver les menus déroulants en cascade fonctionnels. Pas touche !</a:t>
          </a:r>
          <a:endParaRPr lang="fr-FR"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2509920</xdr:colOff>
      <xdr:row>19</xdr:row>
      <xdr:rowOff>148680</xdr:rowOff>
    </xdr:from>
    <xdr:to>
      <xdr:col>5</xdr:col>
      <xdr:colOff>991440</xdr:colOff>
      <xdr:row>27</xdr:row>
      <xdr:rowOff>50040</xdr:rowOff>
    </xdr:to>
    <xdr:sp>
      <xdr:nvSpPr>
        <xdr:cNvPr id="5" name="CustomShape 1"/>
        <xdr:cNvSpPr/>
      </xdr:nvSpPr>
      <xdr:spPr>
        <a:xfrm>
          <a:off x="3786120" y="4129920"/>
          <a:ext cx="10425960" cy="1501560"/>
        </a:xfrm>
        <a:prstGeom prst="wedgeRoundRectCallout">
          <a:avLst>
            <a:gd name="adj1" fmla="val -22458"/>
            <a:gd name="adj2" fmla="val -83903"/>
            <a:gd name="adj3" fmla="val 16667"/>
          </a:avLst>
        </a:prstGeom>
        <a:solidFill>
          <a:srgbClr val="93cddd"/>
        </a:solidFill>
        <a:ln w="9360">
          <a:solidFill>
            <a:srgbClr val="376092"/>
          </a:solidFill>
          <a:round/>
        </a:ln>
        <a:effectLst>
          <a:outerShdw dir="5400000" dist="23040">
            <a:srgbClr val="000000">
              <a:alpha val="35000"/>
            </a:srgbClr>
          </a:outerShdw>
        </a:effectLst>
      </xdr:spPr>
      <xdr:style>
        <a:lnRef idx="0"/>
        <a:fillRef idx="0"/>
        <a:effectRef idx="0"/>
        <a:fontRef idx="minor"/>
      </xdr:style>
      <xdr:txBody>
        <a:bodyPr lIns="90000" rIns="90000" tIns="45000" bIns="45000"/>
        <a:p>
          <a:pPr>
            <a:lnSpc>
              <a:spcPct val="100000"/>
            </a:lnSpc>
          </a:pPr>
          <a:r>
            <a:rPr lang="fr-FR" sz="1600" spc="-1" strike="noStrike">
              <a:solidFill>
                <a:srgbClr val="c00000"/>
              </a:solidFill>
              <a:uFill>
                <a:solidFill>
                  <a:srgbClr val="ffffff"/>
                </a:solidFill>
              </a:uFill>
              <a:latin typeface="Calibri"/>
            </a:rPr>
            <a:t>Modifier la liste des activités de chaque champ. Ensuite il est impératif de modifier la zone de référence de la plage de cellules dans Formules, Gestionnaire de noms pour un bon fonctionnement du menu déroulant dans le choix des activités.</a:t>
          </a:r>
          <a:endParaRPr lang="fr-FR"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9.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D1:Q48"/>
  <sheetViews>
    <sheetView windowProtection="false" showFormulas="false" showGridLines="false" showRowColHeaders="true" showZeros="true" rightToLeft="false" tabSelected="true" showOutlineSymbols="true" defaultGridColor="true" view="normal" topLeftCell="B1" colorId="64" zoomScale="100" zoomScaleNormal="100" zoomScalePageLayoutView="100" workbookViewId="0">
      <selection pane="topLeft" activeCell="F4" activeCellId="0" sqref="F4"/>
    </sheetView>
  </sheetViews>
  <sheetFormatPr defaultRowHeight="15.75"/>
  <cols>
    <col collapsed="false" hidden="true" max="1" min="1" style="0" width="0"/>
    <col collapsed="false" hidden="false" max="3" min="2" style="0" width="1.6"/>
    <col collapsed="false" hidden="false" max="5" min="4" style="0" width="25.5953488372093"/>
    <col collapsed="false" hidden="false" max="6" min="6" style="0" width="59.9302325581395"/>
    <col collapsed="false" hidden="false" max="7" min="7" style="0" width="12.1813953488372"/>
    <col collapsed="false" hidden="false" max="8" min="8" style="1" width="13.4139534883721"/>
    <col collapsed="false" hidden="false" max="10" min="9" style="0" width="2.58604651162791"/>
    <col collapsed="false" hidden="false" max="16" min="11" style="0" width="12.4279069767442"/>
    <col collapsed="false" hidden="false" max="17" min="17" style="0" width="19.2"/>
    <col collapsed="false" hidden="false" max="1025" min="18" style="0" width="9.47441860465116"/>
  </cols>
  <sheetData>
    <row r="1" customFormat="false" ht="15.75" hidden="false" customHeight="false" outlineLevel="0" collapsed="false">
      <c r="D1" s="2" t="s">
        <v>0</v>
      </c>
      <c r="H1" s="0"/>
    </row>
    <row r="2" customFormat="false" ht="46.5" hidden="false" customHeight="false" outlineLevel="0" collapsed="false">
      <c r="D2" s="3" t="s">
        <v>1</v>
      </c>
      <c r="E2" s="3"/>
      <c r="F2" s="3"/>
      <c r="G2" s="3"/>
      <c r="H2" s="3"/>
      <c r="I2" s="3"/>
      <c r="J2" s="3"/>
      <c r="K2" s="3"/>
      <c r="L2" s="3"/>
      <c r="M2" s="3"/>
      <c r="N2" s="3"/>
      <c r="O2" s="3"/>
      <c r="P2" s="3"/>
      <c r="Q2" s="3"/>
    </row>
    <row r="3" customFormat="false" ht="9.95" hidden="false" customHeight="true" outlineLevel="0" collapsed="false">
      <c r="H3" s="4"/>
    </row>
    <row r="4" customFormat="false" ht="30" hidden="false" customHeight="true" outlineLevel="0" collapsed="false">
      <c r="D4" s="5" t="s">
        <v>2</v>
      </c>
      <c r="E4" s="5"/>
      <c r="F4" s="6" t="s">
        <v>3</v>
      </c>
      <c r="H4" s="4"/>
    </row>
    <row r="5" customFormat="false" ht="23.25" hidden="false" customHeight="true" outlineLevel="0" collapsed="false">
      <c r="D5" s="7"/>
      <c r="E5" s="7"/>
      <c r="F5" s="7"/>
      <c r="H5" s="4"/>
    </row>
    <row r="6" customFormat="false" ht="30" hidden="false" customHeight="true" outlineLevel="0" collapsed="false">
      <c r="D6" s="8" t="s">
        <v>4</v>
      </c>
      <c r="E6" s="8"/>
      <c r="F6" s="9"/>
      <c r="G6" s="9"/>
      <c r="H6" s="4"/>
    </row>
    <row r="7" customFormat="false" ht="30" hidden="false" customHeight="true" outlineLevel="0" collapsed="false">
      <c r="D7" s="10" t="s">
        <v>5</v>
      </c>
      <c r="E7" s="10"/>
      <c r="F7" s="11"/>
      <c r="G7" s="11"/>
      <c r="H7" s="4"/>
    </row>
    <row r="8" customFormat="false" ht="30" hidden="false" customHeight="true" outlineLevel="0" collapsed="false">
      <c r="D8" s="10" t="s">
        <v>6</v>
      </c>
      <c r="E8" s="10"/>
      <c r="F8" s="12"/>
      <c r="G8" s="12"/>
      <c r="H8" s="4"/>
    </row>
    <row r="9" customFormat="false" ht="30" hidden="false" customHeight="true" outlineLevel="0" collapsed="false">
      <c r="D9" s="13" t="s">
        <v>7</v>
      </c>
      <c r="E9" s="13"/>
      <c r="F9" s="14"/>
      <c r="G9" s="14"/>
      <c r="H9" s="4"/>
    </row>
    <row r="10" customFormat="false" ht="39.95" hidden="false" customHeight="true" outlineLevel="0" collapsed="false">
      <c r="D10" s="15" t="s">
        <v>8</v>
      </c>
      <c r="E10" s="15"/>
      <c r="F10" s="15"/>
      <c r="G10" s="16" t="s">
        <v>9</v>
      </c>
      <c r="H10" s="4"/>
    </row>
    <row r="11" customFormat="false" ht="24" hidden="false" customHeight="true" outlineLevel="0" collapsed="false">
      <c r="D11" s="17" t="s">
        <v>10</v>
      </c>
      <c r="E11" s="17"/>
      <c r="F11" s="18"/>
      <c r="G11" s="19" t="str">
        <f aca="false">IF(SUMIFS(Synthese_Classes!F$9:F$37,Synthese_Classes!E$9:E$37,Accueil!F11)+SUMIFS(Synthese_Classes!G$9:G$37,Synthese_Classes!E$9:E$37,Accueil!F11)+SUMIFS(Synthese_Classes!H$9:H$37,Synthese_Classes!E$9:E$37,Accueil!F11)+SUMIFS(Synthese_Classes!I$9:I$37,Synthese_Classes!E$9:E$37,Accueil!F11)=0,"",SUMIFS(Synthese_Classes!F$9:F$37,Synthese_Classes!E$9:E$37,Accueil!F11)+SUMIFS(Synthese_Classes!G$9:G$37,Synthese_Classes!E$9:E$37,Accueil!F11)+SUMIFS(Synthese_Classes!H$9:H$37,Synthese_Classes!E$9:E$37,Accueil!F11)+SUMIFS(Synthese_Classes!I$9:I$37,Synthese_Classes!E$9:E$37,Accueil!F11))</f>
        <v/>
      </c>
      <c r="H11" s="20" t="str">
        <f aca="false">G$31</f>
        <v/>
      </c>
      <c r="I11" s="21" t="n">
        <v>108</v>
      </c>
      <c r="M11" s="22" t="s">
        <v>11</v>
      </c>
      <c r="N11" s="22"/>
      <c r="O11" s="22"/>
      <c r="P11" s="22"/>
    </row>
    <row r="12" customFormat="false" ht="24" hidden="false" customHeight="true" outlineLevel="0" collapsed="false">
      <c r="F12" s="23"/>
      <c r="G12" s="24" t="str">
        <f aca="false">IF(SUMIFS(Synthese_Classes!F$9:F$37,Synthese_Classes!E$9:E$37,Accueil!F12)+SUMIFS(Synthese_Classes!G$9:G$37,Synthese_Classes!E$9:E$37,Accueil!F12)+SUMIFS(Synthese_Classes!H$9:H$37,Synthese_Classes!E$9:E$37,Accueil!F12)+SUMIFS(Synthese_Classes!I$9:I$37,Synthese_Classes!E$9:E$37,Accueil!F12)=0,"",SUMIFS(Synthese_Classes!F$9:F$37,Synthese_Classes!E$9:E$37,Accueil!F12)+SUMIFS(Synthese_Classes!G$9:G$37,Synthese_Classes!E$9:E$37,Accueil!F12)+SUMIFS(Synthese_Classes!H$9:H$37,Synthese_Classes!E$9:E$37,Accueil!F12)+SUMIFS(Synthese_Classes!I$9:I$37,Synthese_Classes!E$9:E$37,Accueil!F12))</f>
        <v/>
      </c>
      <c r="H12" s="20" t="str">
        <f aca="false">G$31</f>
        <v/>
      </c>
      <c r="I12" s="21" t="n">
        <v>108</v>
      </c>
      <c r="L12" s="25"/>
      <c r="M12" s="26" t="str">
        <f aca="false">Cycle_2!A8</f>
        <v>CP</v>
      </c>
      <c r="N12" s="26" t="str">
        <f aca="false">Cycle_2!A24</f>
        <v>CE 1</v>
      </c>
      <c r="O12" s="26" t="str">
        <f aca="false">Cycle_2!A40</f>
        <v>CE 2</v>
      </c>
      <c r="P12" s="26" t="s">
        <v>12</v>
      </c>
    </row>
    <row r="13" customFormat="false" ht="24" hidden="false" customHeight="true" outlineLevel="0" collapsed="false">
      <c r="F13" s="23"/>
      <c r="G13" s="24" t="str">
        <f aca="false">IF(SUMIFS(Synthese_Classes!F$9:F$37,Synthese_Classes!E$9:E$37,Accueil!F13)+SUMIFS(Synthese_Classes!G$9:G$37,Synthese_Classes!E$9:E$37,Accueil!F13)+SUMIFS(Synthese_Classes!H$9:H$37,Synthese_Classes!E$9:E$37,Accueil!F13)+SUMIFS(Synthese_Classes!I$9:I$37,Synthese_Classes!E$9:E$37,Accueil!F13)=0,"",SUMIFS(Synthese_Classes!F$9:F$37,Synthese_Classes!E$9:E$37,Accueil!F13)+SUMIFS(Synthese_Classes!G$9:G$37,Synthese_Classes!E$9:E$37,Accueil!F13)+SUMIFS(Synthese_Classes!H$9:H$37,Synthese_Classes!E$9:E$37,Accueil!F13)+SUMIFS(Synthese_Classes!I$9:I$37,Synthese_Classes!E$9:E$37,Accueil!F13))</f>
        <v/>
      </c>
      <c r="H13" s="20" t="str">
        <f aca="false">G$31</f>
        <v/>
      </c>
      <c r="I13" s="21" t="n">
        <v>108</v>
      </c>
      <c r="L13" s="27" t="s">
        <v>13</v>
      </c>
      <c r="M13" s="28" t="n">
        <f aca="false">SUMIF(Cycle_2!$D$8:$D$23,Donnees!$C$2,Cycle_2!$F$8:$F$23)+SUMIF(Cycle_2!$G$8:$G$23,Donnees!$C$2,Cycle_2!$I$8:$I$23)+SUMIF(Cycle_2!$J$8:$J$23,Donnees!$C$2,Cycle_2!$L$8:$L$23)+SUMIF(Cycle_2!$M$8:$M$23,Donnees!$C$2,Cycle_2!$O$8:$O$23)+SUMIF(Cycle_2!$P$8:$P$23,Donnees!$C$2,Cycle_2!$R$8:$R$23)</f>
        <v>0</v>
      </c>
      <c r="N13" s="28" t="n">
        <f aca="false">SUMIF(Cycle_2!$D$24:$D$39,Donnees!$C$2,Cycle_2!$F$24:$F$39)+SUMIF(Cycle_2!$G$24:$G$39,Donnees!$C$2,Cycle_2!$I$24:$I$39)+SUMIF(Cycle_2!$J$24:$J$39,Donnees!$C$2,Cycle_2!$L$24:$L$39)+SUMIF(Cycle_2!$M$24:$M$39,Donnees!$C$2,Cycle_2!$O$24:$O$39)+SUMIF(Cycle_2!$P$24:$P$39,Donnees!$C$2,Cycle_2!$R$24:$R$39)</f>
        <v>0</v>
      </c>
      <c r="O13" s="28" t="n">
        <f aca="false">SUMIF(Cycle_2!$D$40:$D$55,Donnees!$C$2,Cycle_2!$F$40:$F$55)+SUMIF(Cycle_2!$G$40:$G$55,Donnees!$C$2,Cycle_2!$I$40:$I$55)+SUMIF(Cycle_2!$J$40:$J$55,Donnees!$C$2,Cycle_2!$L$40:$L$55)+SUMIF(Cycle_2!$M$40:$M$55,Donnees!$C$2,Cycle_2!$O$40:$O$55)+SUMIF(Cycle_2!$P$40:$P$55,Donnees!$C$2,Cycle_2!$R$40:$R$55)</f>
        <v>0</v>
      </c>
      <c r="P13" s="28" t="n">
        <f aca="false">SUM(M13:O13)</f>
        <v>0</v>
      </c>
    </row>
    <row r="14" customFormat="false" ht="24" hidden="false" customHeight="true" outlineLevel="0" collapsed="false">
      <c r="F14" s="23"/>
      <c r="G14" s="24" t="str">
        <f aca="false">IF(SUMIFS(Synthese_Classes!F$9:F$37,Synthese_Classes!E$9:E$37,Accueil!F14)+SUMIFS(Synthese_Classes!G$9:G$37,Synthese_Classes!E$9:E$37,Accueil!F14)+SUMIFS(Synthese_Classes!H$9:H$37,Synthese_Classes!E$9:E$37,Accueil!F14)+SUMIFS(Synthese_Classes!I$9:I$37,Synthese_Classes!E$9:E$37,Accueil!F14)=0,"",SUMIFS(Synthese_Classes!F$9:F$37,Synthese_Classes!E$9:E$37,Accueil!F14)+SUMIFS(Synthese_Classes!G$9:G$37,Synthese_Classes!E$9:E$37,Accueil!F14)+SUMIFS(Synthese_Classes!H$9:H$37,Synthese_Classes!E$9:E$37,Accueil!F14)+SUMIFS(Synthese_Classes!I$9:I$37,Synthese_Classes!E$9:E$37,Accueil!F14))</f>
        <v/>
      </c>
      <c r="H14" s="20" t="str">
        <f aca="false">G$31</f>
        <v/>
      </c>
      <c r="I14" s="21" t="n">
        <v>108</v>
      </c>
      <c r="L14" s="29" t="s">
        <v>14</v>
      </c>
      <c r="M14" s="30" t="n">
        <f aca="false">SUMIF(Cycle_2!$D$8:$D$23,Donnees!$D$2,Cycle_2!$F$8:$F$23)+SUMIF(Cycle_2!$G$8:$G$23,Donnees!$D$2,Cycle_2!$I$8:$I$23)+SUMIF(Cycle_2!$J$8:$J$23,Donnees!$D$2,Cycle_2!$L$8:$L$23)+SUMIF(Cycle_2!$M$8:$M$23,Donnees!$D$2,Cycle_2!$O$8:$O$23)+SUMIF(Cycle_2!$P$8:$P$23,Donnees!$D$2,Cycle_2!$R$8:$R$23)</f>
        <v>0</v>
      </c>
      <c r="N14" s="30" t="n">
        <f aca="false">SUMIF(Cycle_2!$D$24:$D$39,Donnees!$D$2,Cycle_2!$F$24:$F$39)+SUMIF(Cycle_2!$G$24:$G$39,Donnees!$D$2,Cycle_2!$I$24:$I$39)+SUMIF(Cycle_2!$J$24:$J$39,Donnees!$D$2,Cycle_2!$L$24:$L$39)+SUMIF(Cycle_2!$M$24:$M$39,Donnees!$D$2,Cycle_2!$O$24:$O$39)+SUMIF(Cycle_2!$P$24:$P$39,Donnees!$D$2,Cycle_2!$R$24:$R$39)</f>
        <v>0</v>
      </c>
      <c r="O14" s="30" t="n">
        <f aca="false">SUMIF(Cycle_2!$D$40:$D$55,Donnees!$D$2,Cycle_2!$F$40:$F$55)+SUMIF(Cycle_2!$G$40:$G$55,Donnees!$D$2,Cycle_2!$I$40:$I$55)+SUMIF(Cycle_2!$J$40:$J$55,Donnees!$D$2,Cycle_2!$L$40:$L$55)+SUMIF(Cycle_2!$M$40:$M$55,Donnees!$D$2,Cycle_2!$O$40:$O$55)+SUMIF(Cycle_2!$P$40:$P$55,Donnees!$D$2,Cycle_2!$R$40:$R$55)</f>
        <v>0</v>
      </c>
      <c r="P14" s="30" t="n">
        <f aca="false">SUM(M14:O14)</f>
        <v>0</v>
      </c>
    </row>
    <row r="15" customFormat="false" ht="24" hidden="false" customHeight="true" outlineLevel="0" collapsed="false">
      <c r="F15" s="23"/>
      <c r="G15" s="24" t="str">
        <f aca="false">IF(SUMIFS(Synthese_Classes!F$9:F$37,Synthese_Classes!E$9:E$37,Accueil!F15)+SUMIFS(Synthese_Classes!G$9:G$37,Synthese_Classes!E$9:E$37,Accueil!F15)+SUMIFS(Synthese_Classes!H$9:H$37,Synthese_Classes!E$9:E$37,Accueil!F15)+SUMIFS(Synthese_Classes!I$9:I$37,Synthese_Classes!E$9:E$37,Accueil!F15)=0,"",SUMIFS(Synthese_Classes!F$9:F$37,Synthese_Classes!E$9:E$37,Accueil!F15)+SUMIFS(Synthese_Classes!G$9:G$37,Synthese_Classes!E$9:E$37,Accueil!F15)+SUMIFS(Synthese_Classes!H$9:H$37,Synthese_Classes!E$9:E$37,Accueil!F15)+SUMIFS(Synthese_Classes!I$9:I$37,Synthese_Classes!E$9:E$37,Accueil!F15))</f>
        <v/>
      </c>
      <c r="H15" s="20" t="str">
        <f aca="false">G$31</f>
        <v/>
      </c>
      <c r="I15" s="21" t="n">
        <v>108</v>
      </c>
      <c r="L15" s="31" t="s">
        <v>15</v>
      </c>
      <c r="M15" s="32" t="n">
        <f aca="false">SUMIF(Cycle_2!$D$8:$D$23,Donnees!$E$2,Cycle_2!$F$8:$F$23)+SUMIF(Cycle_2!$G$8:$G$23,Donnees!$E$2,Cycle_2!$I$8:$I$23)+SUMIF(Cycle_2!$J$8:$J$23,Donnees!$E$2,Cycle_2!$L$8:$L$23)+SUMIF(Cycle_2!$M$8:$M$23,Donnees!$E$2,Cycle_2!$O$8:$O$23)+SUMIF(Cycle_2!$P$8:$P$23,Donnees!$E$2,Cycle_2!$R$8:$R$23)</f>
        <v>0</v>
      </c>
      <c r="N15" s="32" t="n">
        <f aca="false">SUMIF(Cycle_2!$D$24:$D$39,Donnees!$E$2,Cycle_2!$F$24:$F$39)+SUMIF(Cycle_2!$G$24:$G$39,Donnees!$E$2,Cycle_2!$I$24:$I$39)+SUMIF(Cycle_2!$J$24:$J$39,Donnees!$E$2,Cycle_2!$L$24:$L$39)+SUMIF(Cycle_2!$M$24:$M$39,Donnees!$E$2,Cycle_2!$O$24:$O$39)+SUMIF(Cycle_2!$P$24:$P$39,Donnees!$E$2,Cycle_2!$R$24:$R$39)</f>
        <v>0</v>
      </c>
      <c r="O15" s="32" t="n">
        <f aca="false">SUMIF(Cycle_2!$D$40:$D$55,Donnees!$E$2,Cycle_2!$F$40:$F$55)+SUMIF(Cycle_2!$G$40:$G$55,Donnees!$E$2,Cycle_2!$I$40:$I$55)+SUMIF(Cycle_2!$J$40:$J$55,Donnees!$E$2,Cycle_2!$L$40:$L$55)+SUMIF(Cycle_2!$M$40:$M$55,Donnees!$E$2,Cycle_2!$O$40:$O$55)+SUMIF(Cycle_2!$P$40:$P$55,Donnees!$E$2,Cycle_2!$R$40:$R$55)</f>
        <v>0</v>
      </c>
      <c r="P15" s="32" t="n">
        <f aca="false">SUM(M15:O15)</f>
        <v>0</v>
      </c>
    </row>
    <row r="16" customFormat="false" ht="24" hidden="false" customHeight="true" outlineLevel="0" collapsed="false">
      <c r="F16" s="23"/>
      <c r="G16" s="24" t="str">
        <f aca="false">IF(SUMIFS(Synthese_Classes!F$9:F$37,Synthese_Classes!E$9:E$37,Accueil!F16)+SUMIFS(Synthese_Classes!G$9:G$37,Synthese_Classes!E$9:E$37,Accueil!F16)+SUMIFS(Synthese_Classes!H$9:H$37,Synthese_Classes!E$9:E$37,Accueil!F16)+SUMIFS(Synthese_Classes!I$9:I$37,Synthese_Classes!E$9:E$37,Accueil!F16)=0,"",SUMIFS(Synthese_Classes!F$9:F$37,Synthese_Classes!E$9:E$37,Accueil!F16)+SUMIFS(Synthese_Classes!G$9:G$37,Synthese_Classes!E$9:E$37,Accueil!F16)+SUMIFS(Synthese_Classes!H$9:H$37,Synthese_Classes!E$9:E$37,Accueil!F16)+SUMIFS(Synthese_Classes!I$9:I$37,Synthese_Classes!E$9:E$37,Accueil!F16))</f>
        <v/>
      </c>
      <c r="H16" s="20" t="str">
        <f aca="false">G$31</f>
        <v/>
      </c>
      <c r="I16" s="21" t="n">
        <v>108</v>
      </c>
      <c r="L16" s="33" t="s">
        <v>16</v>
      </c>
      <c r="M16" s="34" t="n">
        <f aca="false">SUMIF(Cycle_2!$D$8:$D$23,Donnees!$F$2,Cycle_2!$F$8:$F$23)+SUMIF(Cycle_2!$G$8:$G$23,Donnees!$F$2,Cycle_2!$I$8:$I$23)+SUMIF(Cycle_2!$J$8:$J$23,Donnees!$F$2,Cycle_2!$L$8:$L$23)+SUMIF(Cycle_2!$M$8:$M$23,Donnees!$F$2,Cycle_2!$O$8:$O$23)+SUMIF(Cycle_2!$P$8:$P$23,Donnees!$F$2,Cycle_2!$R$8:$R$23)</f>
        <v>0</v>
      </c>
      <c r="N16" s="34" t="n">
        <f aca="false">SUMIF(Cycle_2!$D$24:$D$39,Donnees!$F$2,Cycle_2!$F$24:$F$39)+SUMIF(Cycle_2!$G$24:$G$39,Donnees!$F$2,Cycle_2!$I$24:$I$39)+SUMIF(Cycle_2!$J$24:$J$39,Donnees!$F$2,Cycle_2!$L$24:$L$39)+SUMIF(Cycle_2!$M$24:$M$39,Donnees!$F$2,Cycle_2!$O$24:$O$39)+SUMIF(Cycle_2!$P$24:$P$39,Donnees!$F$2,Cycle_2!$R$24:$R$39)</f>
        <v>0</v>
      </c>
      <c r="O16" s="34" t="n">
        <f aca="false">SUMIF(Cycle_2!$D$40:$D$55,Donnees!$F$2,Cycle_2!$F$40:$F$55)+SUMIF(Cycle_2!$G$40:$G$55,Donnees!$F$2,Cycle_2!$I$40:$I$55)+SUMIF(Cycle_2!$J$40:$J$55,Donnees!$F$2,Cycle_2!$L$40:$L$55)+SUMIF(Cycle_2!$M$40:$M$55,Donnees!$F$2,Cycle_2!$O$40:$O$55)+SUMIF(Cycle_2!$P$40:$P$55,Donnees!$F$2,Cycle_2!$R$40:$R$55)</f>
        <v>0</v>
      </c>
      <c r="P16" s="34" t="n">
        <f aca="false">SUM(M16:O16)</f>
        <v>0</v>
      </c>
    </row>
    <row r="17" customFormat="false" ht="24" hidden="false" customHeight="true" outlineLevel="0" collapsed="false">
      <c r="F17" s="23"/>
      <c r="G17" s="24" t="str">
        <f aca="false">IF(SUMIFS(Synthese_Classes!F$9:F$37,Synthese_Classes!E$9:E$37,Accueil!F17)+SUMIFS(Synthese_Classes!G$9:G$37,Synthese_Classes!E$9:E$37,Accueil!F17)+SUMIFS(Synthese_Classes!H$9:H$37,Synthese_Classes!E$9:E$37,Accueil!F17)+SUMIFS(Synthese_Classes!I$9:I$37,Synthese_Classes!E$9:E$37,Accueil!F17)=0,"",SUMIFS(Synthese_Classes!F$9:F$37,Synthese_Classes!E$9:E$37,Accueil!F17)+SUMIFS(Synthese_Classes!G$9:G$37,Synthese_Classes!E$9:E$37,Accueil!F17)+SUMIFS(Synthese_Classes!H$9:H$37,Synthese_Classes!E$9:E$37,Accueil!F17)+SUMIFS(Synthese_Classes!I$9:I$37,Synthese_Classes!E$9:E$37,Accueil!F17))</f>
        <v/>
      </c>
      <c r="H17" s="20" t="str">
        <f aca="false">G$31</f>
        <v/>
      </c>
      <c r="I17" s="21" t="n">
        <v>108</v>
      </c>
    </row>
    <row r="18" customFormat="false" ht="24" hidden="false" customHeight="true" outlineLevel="0" collapsed="false">
      <c r="F18" s="23"/>
      <c r="G18" s="24" t="str">
        <f aca="false">IF(SUMIFS(Synthese_Classes!F$9:F$37,Synthese_Classes!E$9:E$37,Accueil!F18)+SUMIFS(Synthese_Classes!G$9:G$37,Synthese_Classes!E$9:E$37,Accueil!F18)+SUMIFS(Synthese_Classes!H$9:H$37,Synthese_Classes!E$9:E$37,Accueil!F18)+SUMIFS(Synthese_Classes!I$9:I$37,Synthese_Classes!E$9:E$37,Accueil!F18)=0,"",SUMIFS(Synthese_Classes!F$9:F$37,Synthese_Classes!E$9:E$37,Accueil!F18)+SUMIFS(Synthese_Classes!G$9:G$37,Synthese_Classes!E$9:E$37,Accueil!F18)+SUMIFS(Synthese_Classes!H$9:H$37,Synthese_Classes!E$9:E$37,Accueil!F18)+SUMIFS(Synthese_Classes!I$9:I$37,Synthese_Classes!E$9:E$37,Accueil!F18))</f>
        <v/>
      </c>
      <c r="H18" s="20" t="str">
        <f aca="false">G$31</f>
        <v/>
      </c>
      <c r="I18" s="21" t="n">
        <v>108</v>
      </c>
      <c r="K18" s="1"/>
      <c r="M18" s="22" t="s">
        <v>17</v>
      </c>
      <c r="N18" s="22"/>
      <c r="O18" s="22"/>
      <c r="P18" s="22"/>
    </row>
    <row r="19" customFormat="false" ht="24" hidden="false" customHeight="true" outlineLevel="0" collapsed="false">
      <c r="F19" s="23"/>
      <c r="G19" s="24" t="str">
        <f aca="false">IF(SUMIFS(Synthese_Classes!F$9:F$37,Synthese_Classes!E$9:E$37,Accueil!F19)+SUMIFS(Synthese_Classes!G$9:G$37,Synthese_Classes!E$9:E$37,Accueil!F19)+SUMIFS(Synthese_Classes!H$9:H$37,Synthese_Classes!E$9:E$37,Accueil!F19)+SUMIFS(Synthese_Classes!I$9:I$37,Synthese_Classes!E$9:E$37,Accueil!F19)=0,"",SUMIFS(Synthese_Classes!F$9:F$37,Synthese_Classes!E$9:E$37,Accueil!F19)+SUMIFS(Synthese_Classes!G$9:G$37,Synthese_Classes!E$9:E$37,Accueil!F19)+SUMIFS(Synthese_Classes!H$9:H$37,Synthese_Classes!E$9:E$37,Accueil!F19)+SUMIFS(Synthese_Classes!I$9:I$37,Synthese_Classes!E$9:E$37,Accueil!F19))</f>
        <v/>
      </c>
      <c r="H19" s="20" t="str">
        <f aca="false">G$31</f>
        <v/>
      </c>
      <c r="I19" s="21" t="n">
        <v>108</v>
      </c>
      <c r="L19" s="25"/>
      <c r="M19" s="35" t="str">
        <f aca="false">Cycle_3!A8</f>
        <v>CM 1</v>
      </c>
      <c r="N19" s="35" t="str">
        <f aca="false">Cycle_3!A24</f>
        <v>CM 2</v>
      </c>
      <c r="O19" s="36"/>
      <c r="P19" s="35" t="s">
        <v>18</v>
      </c>
    </row>
    <row r="20" customFormat="false" ht="24" hidden="false" customHeight="true" outlineLevel="0" collapsed="false">
      <c r="F20" s="23"/>
      <c r="G20" s="24" t="str">
        <f aca="false">IF(SUMIFS(Synthese_Classes!F$9:F$37,Synthese_Classes!E$9:E$37,Accueil!F20)+SUMIFS(Synthese_Classes!G$9:G$37,Synthese_Classes!E$9:E$37,Accueil!F20)+SUMIFS(Synthese_Classes!H$9:H$37,Synthese_Classes!E$9:E$37,Accueil!F20)+SUMIFS(Synthese_Classes!I$9:I$37,Synthese_Classes!E$9:E$37,Accueil!F20)=0,"",SUMIFS(Synthese_Classes!F$9:F$37,Synthese_Classes!E$9:E$37,Accueil!F20)+SUMIFS(Synthese_Classes!G$9:G$37,Synthese_Classes!E$9:E$37,Accueil!F20)+SUMIFS(Synthese_Classes!H$9:H$37,Synthese_Classes!E$9:E$37,Accueil!F20)+SUMIFS(Synthese_Classes!I$9:I$37,Synthese_Classes!E$9:E$37,Accueil!F20))</f>
        <v/>
      </c>
      <c r="H20" s="20" t="str">
        <f aca="false">G$31</f>
        <v/>
      </c>
      <c r="I20" s="21" t="n">
        <v>108</v>
      </c>
      <c r="L20" s="27" t="s">
        <v>13</v>
      </c>
      <c r="M20" s="28" t="n">
        <f aca="false">SUMIF(Cycle_3!D8:D23,"Champ_1",Cycle_3!F8:F23)+SUMIF(Cycle_3!G8:G23,"Champ_1",Cycle_3!I8:I23)+SUMIF(Cycle_3!J8:J23,"Champ_1",Cycle_3!L8:L23)+SUMIF(Cycle_3!M8:M23,"Champ_1",Cycle_3!O8:O23)+SUMIF(Cycle_3!P8:P23,"Champ_1",Cycle_3!R8:R23)</f>
        <v>0</v>
      </c>
      <c r="N20" s="28" t="n">
        <f aca="false">SUMIF(Cycle_3!D24:D39,"Champ_1",Cycle_3!F24:F39)+SUMIF(Cycle_3!G24:G39,"Champ_1",Cycle_3!I24:I39)+SUMIF(Cycle_3!J24:J39,"Champ_1",Cycle_3!L24:L39)+SUMIF(Cycle_3!M24:M39,"Champ_1",Cycle_3!O24:O39)+SUMIF(Cycle_3!P24:P39,"Champ_1",Cycle_3!R24:R39)</f>
        <v>0</v>
      </c>
      <c r="O20" s="37"/>
      <c r="P20" s="28" t="n">
        <f aca="false">SUM(M20:O20)</f>
        <v>0</v>
      </c>
    </row>
    <row r="21" customFormat="false" ht="24" hidden="false" customHeight="true" outlineLevel="0" collapsed="false">
      <c r="F21" s="23"/>
      <c r="G21" s="24" t="str">
        <f aca="false">IF(SUMIFS(Synthese_Classes!F$9:F$37,Synthese_Classes!E$9:E$37,Accueil!F21)+SUMIFS(Synthese_Classes!G$9:G$37,Synthese_Classes!E$9:E$37,Accueil!F21)+SUMIFS(Synthese_Classes!H$9:H$37,Synthese_Classes!E$9:E$37,Accueil!F21)+SUMIFS(Synthese_Classes!I$9:I$37,Synthese_Classes!E$9:E$37,Accueil!F21)=0,"",SUMIFS(Synthese_Classes!F$9:F$37,Synthese_Classes!E$9:E$37,Accueil!F21)+SUMIFS(Synthese_Classes!G$9:G$37,Synthese_Classes!E$9:E$37,Accueil!F21)+SUMIFS(Synthese_Classes!H$9:H$37,Synthese_Classes!E$9:E$37,Accueil!F21)+SUMIFS(Synthese_Classes!I$9:I$37,Synthese_Classes!E$9:E$37,Accueil!F21))</f>
        <v/>
      </c>
      <c r="H21" s="20" t="str">
        <f aca="false">G$31</f>
        <v/>
      </c>
      <c r="I21" s="21" t="n">
        <v>108</v>
      </c>
      <c r="L21" s="29" t="s">
        <v>14</v>
      </c>
      <c r="M21" s="30" t="n">
        <f aca="false">SUMIF(Cycle_3!D8:D23,"Champ_2",Cycle_3!F8:F23)+SUMIF(Cycle_3!G8:G23,"Champ_2",Cycle_3!I8:I23)+SUMIF(Cycle_3!J8:J23,"Champ_2",Cycle_3!L8:L23)+SUMIF(Cycle_3!M8:M23,"Champ_2",Cycle_3!O8:O23)+SUMIF(Cycle_3!P8:P23,"Champ_2",Cycle_3!R8:R23)</f>
        <v>0</v>
      </c>
      <c r="N21" s="30" t="n">
        <f aca="false">SUMIF(Cycle_3!D24:D39,"Champ_2",Cycle_3!F24:F39)+SUMIF(Cycle_3!G24:G39,"Champ_2",Cycle_3!I24:I39)+SUMIF(Cycle_3!J24:J39,"Champ_2",Cycle_3!L24:L39)+SUMIF(Cycle_3!M24:M39,"Champ_2",Cycle_3!O24:O39)+SUMIF(Cycle_3!P24:P39,"Champ_2",Cycle_3!R24:R39)</f>
        <v>0</v>
      </c>
      <c r="O21" s="37"/>
      <c r="P21" s="30" t="n">
        <f aca="false">SUM(M21:O21)</f>
        <v>0</v>
      </c>
    </row>
    <row r="22" customFormat="false" ht="24" hidden="false" customHeight="true" outlineLevel="0" collapsed="false">
      <c r="F22" s="23"/>
      <c r="G22" s="24" t="str">
        <f aca="false">IF(SUMIFS(Synthese_Classes!F$9:F$37,Synthese_Classes!E$9:E$37,Accueil!F22)+SUMIFS(Synthese_Classes!G$9:G$37,Synthese_Classes!E$9:E$37,Accueil!F22)+SUMIFS(Synthese_Classes!H$9:H$37,Synthese_Classes!E$9:E$37,Accueil!F22)+SUMIFS(Synthese_Classes!I$9:I$37,Synthese_Classes!E$9:E$37,Accueil!F22)=0,"",SUMIFS(Synthese_Classes!F$9:F$37,Synthese_Classes!E$9:E$37,Accueil!F22)+SUMIFS(Synthese_Classes!G$9:G$37,Synthese_Classes!E$9:E$37,Accueil!F22)+SUMIFS(Synthese_Classes!H$9:H$37,Synthese_Classes!E$9:E$37,Accueil!F22)+SUMIFS(Synthese_Classes!I$9:I$37,Synthese_Classes!E$9:E$37,Accueil!F22))</f>
        <v/>
      </c>
      <c r="H22" s="20" t="str">
        <f aca="false">G$31</f>
        <v/>
      </c>
      <c r="I22" s="21" t="n">
        <v>108</v>
      </c>
      <c r="L22" s="31" t="s">
        <v>15</v>
      </c>
      <c r="M22" s="32" t="n">
        <f aca="false">SUMIF(Cycle_3!D8:D23,"Champ_3",Cycle_3!F8:F23)+SUMIF(Cycle_3!G8:G23,"Champ_3",Cycle_3!I8:I23)+SUMIF(Cycle_3!J8:J23,"Champ_3",Cycle_3!L8:L23)+SUMIF(Cycle_3!M8:M23,"Champ_3",Cycle_3!O8:O23)+SUMIF(Cycle_3!P8:P23,"Champ_3",Cycle_3!R8:R23)</f>
        <v>0</v>
      </c>
      <c r="N22" s="32" t="n">
        <f aca="false">SUMIF(Cycle_3!D24:D39,"Champ_3",Cycle_3!F24:F39)+SUMIF(Cycle_3!G24:G39,"Champ_3",Cycle_3!I24:I39)+SUMIF(Cycle_3!J24:J39,"Champ_3",Cycle_3!L24:L39)+SUMIF(Cycle_3!M24:M39,"Champ_3",Cycle_3!O24:O39)+SUMIF(Cycle_3!P24:P39,"Champ_3",Cycle_3!R24:R39)</f>
        <v>0</v>
      </c>
      <c r="O22" s="37"/>
      <c r="P22" s="32" t="n">
        <f aca="false">SUM(M22:O22)</f>
        <v>0</v>
      </c>
    </row>
    <row r="23" customFormat="false" ht="24" hidden="false" customHeight="true" outlineLevel="0" collapsed="false">
      <c r="F23" s="23"/>
      <c r="G23" s="24" t="str">
        <f aca="false">IF(SUMIFS(Synthese_Classes!F$9:F$37,Synthese_Classes!E$9:E$37,Accueil!F23)+SUMIFS(Synthese_Classes!G$9:G$37,Synthese_Classes!E$9:E$37,Accueil!F23)+SUMIFS(Synthese_Classes!H$9:H$37,Synthese_Classes!E$9:E$37,Accueil!F23)+SUMIFS(Synthese_Classes!I$9:I$37,Synthese_Classes!E$9:E$37,Accueil!F23)=0,"",SUMIFS(Synthese_Classes!F$9:F$37,Synthese_Classes!E$9:E$37,Accueil!F23)+SUMIFS(Synthese_Classes!G$9:G$37,Synthese_Classes!E$9:E$37,Accueil!F23)+SUMIFS(Synthese_Classes!H$9:H$37,Synthese_Classes!E$9:E$37,Accueil!F23)+SUMIFS(Synthese_Classes!I$9:I$37,Synthese_Classes!E$9:E$37,Accueil!F23))</f>
        <v/>
      </c>
      <c r="H23" s="20" t="str">
        <f aca="false">G$31</f>
        <v/>
      </c>
      <c r="I23" s="21" t="n">
        <v>108</v>
      </c>
      <c r="L23" s="33" t="s">
        <v>16</v>
      </c>
      <c r="M23" s="34" t="n">
        <f aca="false">SUMIF(Cycle_3!D8:D11,"Champ_4",Cycle_3!F8:F11)+SUMIF(Cycle_3!G8:G11,"Champ_4",Cycle_3!I8:I11)+SUMIF(Cycle_3!J8:J11,"Champ_4",Cycle_3!L8:L11)+SUMIF(Cycle_3!M8:M11,"Champ_4",Cycle_3!O8:O11)+SUMIF(Cycle_3!P8:P11,"Champ_4",Cycle_3!R8:R11)</f>
        <v>0</v>
      </c>
      <c r="N23" s="34" t="n">
        <f aca="false">SUMIF(Cycle_3!D24:D39,"Champ_4",Cycle_3!F24:F39)+SUMIF(Cycle_3!G24:G39,"Champ_4",Cycle_3!I24:I39)+SUMIF(Cycle_3!J24:J39,"Champ_4",Cycle_3!L24:L39)+SUMIF(Cycle_3!M24:M39,"Champ_4",Cycle_3!O24:O39)+SUMIF(Cycle_3!P24:P39,"Champ_4",Cycle_3!R24:R39)</f>
        <v>0</v>
      </c>
      <c r="O23" s="37"/>
      <c r="P23" s="34" t="n">
        <f aca="false">SUM(M23:O23)</f>
        <v>0</v>
      </c>
    </row>
    <row r="24" customFormat="false" ht="24" hidden="false" customHeight="true" outlineLevel="0" collapsed="false">
      <c r="F24" s="23"/>
      <c r="G24" s="24" t="str">
        <f aca="false">IF(SUMIFS(Synthese_Classes!F$9:F$37,Synthese_Classes!E$9:E$37,Accueil!F24)+SUMIFS(Synthese_Classes!G$9:G$37,Synthese_Classes!E$9:E$37,Accueil!F24)+SUMIFS(Synthese_Classes!H$9:H$37,Synthese_Classes!E$9:E$37,Accueil!F24)+SUMIFS(Synthese_Classes!I$9:I$37,Synthese_Classes!E$9:E$37,Accueil!F24)=0,"",SUMIFS(Synthese_Classes!F$9:F$37,Synthese_Classes!E$9:E$37,Accueil!F24)+SUMIFS(Synthese_Classes!G$9:G$37,Synthese_Classes!E$9:E$37,Accueil!F24)+SUMIFS(Synthese_Classes!H$9:H$37,Synthese_Classes!E$9:E$37,Accueil!F24)+SUMIFS(Synthese_Classes!I$9:I$37,Synthese_Classes!E$9:E$37,Accueil!F24))</f>
        <v/>
      </c>
      <c r="H24" s="20" t="str">
        <f aca="false">G$31</f>
        <v/>
      </c>
      <c r="I24" s="21" t="n">
        <v>108</v>
      </c>
    </row>
    <row r="25" customFormat="false" ht="24" hidden="false" customHeight="true" outlineLevel="0" collapsed="false">
      <c r="F25" s="23"/>
      <c r="G25" s="24" t="str">
        <f aca="false">IF(SUMIFS(Synthese_Classes!F$9:F$37,Synthese_Classes!E$9:E$37,Accueil!F25)+SUMIFS(Synthese_Classes!G$9:G$37,Synthese_Classes!E$9:E$37,Accueil!F25)+SUMIFS(Synthese_Classes!H$9:H$37,Synthese_Classes!E$9:E$37,Accueil!F25)+SUMIFS(Synthese_Classes!I$9:I$37,Synthese_Classes!E$9:E$37,Accueil!F25)=0,"",SUMIFS(Synthese_Classes!F$9:F$37,Synthese_Classes!E$9:E$37,Accueil!F25)+SUMIFS(Synthese_Classes!G$9:G$37,Synthese_Classes!E$9:E$37,Accueil!F25)+SUMIFS(Synthese_Classes!H$9:H$37,Synthese_Classes!E$9:E$37,Accueil!F25)+SUMIFS(Synthese_Classes!I$9:I$37,Synthese_Classes!E$9:E$37,Accueil!F25))</f>
        <v/>
      </c>
      <c r="H25" s="20" t="str">
        <f aca="false">G$31</f>
        <v/>
      </c>
      <c r="I25" s="21" t="n">
        <v>108</v>
      </c>
    </row>
    <row r="26" customFormat="false" ht="24" hidden="false" customHeight="true" outlineLevel="0" collapsed="false">
      <c r="F26" s="23"/>
      <c r="G26" s="24" t="str">
        <f aca="false">IF(SUMIFS(Synthese_Classes!F$9:F$37,Synthese_Classes!E$9:E$37,Accueil!F26)+SUMIFS(Synthese_Classes!G$9:G$37,Synthese_Classes!E$9:E$37,Accueil!F26)+SUMIFS(Synthese_Classes!H$9:H$37,Synthese_Classes!E$9:E$37,Accueil!F26)+SUMIFS(Synthese_Classes!I$9:I$37,Synthese_Classes!E$9:E$37,Accueil!F26)=0,"",SUMIFS(Synthese_Classes!F$9:F$37,Synthese_Classes!E$9:E$37,Accueil!F26)+SUMIFS(Synthese_Classes!G$9:G$37,Synthese_Classes!E$9:E$37,Accueil!F26)+SUMIFS(Synthese_Classes!H$9:H$37,Synthese_Classes!E$9:E$37,Accueil!F26)+SUMIFS(Synthese_Classes!I$9:I$37,Synthese_Classes!E$9:E$37,Accueil!F26))</f>
        <v/>
      </c>
      <c r="H26" s="20" t="str">
        <f aca="false">G$31</f>
        <v/>
      </c>
      <c r="I26" s="21" t="n">
        <v>108</v>
      </c>
    </row>
    <row r="27" customFormat="false" ht="24" hidden="false" customHeight="true" outlineLevel="0" collapsed="false">
      <c r="F27" s="23"/>
      <c r="G27" s="24" t="str">
        <f aca="false">IF(SUMIFS(Synthese_Classes!F$9:F$37,Synthese_Classes!E$9:E$37,Accueil!F27)+SUMIFS(Synthese_Classes!G$9:G$37,Synthese_Classes!E$9:E$37,Accueil!F27)+SUMIFS(Synthese_Classes!H$9:H$37,Synthese_Classes!E$9:E$37,Accueil!F27)+SUMIFS(Synthese_Classes!I$9:I$37,Synthese_Classes!E$9:E$37,Accueil!F27)=0,"",SUMIFS(Synthese_Classes!F$9:F$37,Synthese_Classes!E$9:E$37,Accueil!F27)+SUMIFS(Synthese_Classes!G$9:G$37,Synthese_Classes!E$9:E$37,Accueil!F27)+SUMIFS(Synthese_Classes!H$9:H$37,Synthese_Classes!E$9:E$37,Accueil!F27)+SUMIFS(Synthese_Classes!I$9:I$37,Synthese_Classes!E$9:E$37,Accueil!F27))</f>
        <v/>
      </c>
      <c r="H27" s="20" t="str">
        <f aca="false">G$31</f>
        <v/>
      </c>
      <c r="I27" s="21" t="n">
        <v>108</v>
      </c>
    </row>
    <row r="28" customFormat="false" ht="24" hidden="false" customHeight="true" outlineLevel="0" collapsed="false">
      <c r="F28" s="23"/>
      <c r="G28" s="24" t="str">
        <f aca="false">IF(SUMIFS(Synthese_Classes!F$9:F$37,Synthese_Classes!E$9:E$37,Accueil!F28)+SUMIFS(Synthese_Classes!G$9:G$37,Synthese_Classes!E$9:E$37,Accueil!F28)+SUMIFS(Synthese_Classes!H$9:H$37,Synthese_Classes!E$9:E$37,Accueil!F28)+SUMIFS(Synthese_Classes!I$9:I$37,Synthese_Classes!E$9:E$37,Accueil!F28)=0,"",SUMIFS(Synthese_Classes!F$9:F$37,Synthese_Classes!E$9:E$37,Accueil!F28)+SUMIFS(Synthese_Classes!G$9:G$37,Synthese_Classes!E$9:E$37,Accueil!F28)+SUMIFS(Synthese_Classes!H$9:H$37,Synthese_Classes!E$9:E$37,Accueil!F28)+SUMIFS(Synthese_Classes!I$9:I$37,Synthese_Classes!E$9:E$37,Accueil!F28))</f>
        <v/>
      </c>
      <c r="H28" s="20" t="str">
        <f aca="false">G$31</f>
        <v/>
      </c>
      <c r="I28" s="21" t="n">
        <v>108</v>
      </c>
    </row>
    <row r="29" customFormat="false" ht="24" hidden="false" customHeight="true" outlineLevel="0" collapsed="false">
      <c r="F29" s="23"/>
      <c r="G29" s="24" t="str">
        <f aca="false">IF(SUMIFS(Synthese_Classes!F$9:F$37,Synthese_Classes!E$9:E$37,Accueil!F29)+SUMIFS(Synthese_Classes!G$9:G$37,Synthese_Classes!E$9:E$37,Accueil!F29)+SUMIFS(Synthese_Classes!H$9:H$37,Synthese_Classes!E$9:E$37,Accueil!F29)+SUMIFS(Synthese_Classes!I$9:I$37,Synthese_Classes!E$9:E$37,Accueil!F29)=0,"",SUMIFS(Synthese_Classes!F$9:F$37,Synthese_Classes!E$9:E$37,Accueil!F29)+SUMIFS(Synthese_Classes!G$9:G$37,Synthese_Classes!E$9:E$37,Accueil!F29)+SUMIFS(Synthese_Classes!H$9:H$37,Synthese_Classes!E$9:E$37,Accueil!F29)+SUMIFS(Synthese_Classes!I$9:I$37,Synthese_Classes!E$9:E$37,Accueil!F29))</f>
        <v/>
      </c>
      <c r="H29" s="20" t="str">
        <f aca="false">G$31</f>
        <v/>
      </c>
      <c r="I29" s="21" t="n">
        <v>108</v>
      </c>
    </row>
    <row r="30" customFormat="false" ht="24" hidden="false" customHeight="true" outlineLevel="0" collapsed="false">
      <c r="F30" s="38"/>
      <c r="G30" s="39" t="str">
        <f aca="false">IF(SUMIFS(Synthese_Classes!F$9:F$37,Synthese_Classes!E$9:E$37,Accueil!F30)+SUMIFS(Synthese_Classes!G$9:G$37,Synthese_Classes!E$9:E$37,Accueil!F30)+SUMIFS(Synthese_Classes!H$9:H$37,Synthese_Classes!E$9:E$37,Accueil!F30)+SUMIFS(Synthese_Classes!I$9:I$37,Synthese_Classes!E$9:E$37,Accueil!F30)=0,"",SUMIFS(Synthese_Classes!F$9:F$37,Synthese_Classes!E$9:E$37,Accueil!F30)+SUMIFS(Synthese_Classes!G$9:G$37,Synthese_Classes!E$9:E$37,Accueil!F30)+SUMIFS(Synthese_Classes!H$9:H$37,Synthese_Classes!E$9:E$37,Accueil!F30)+SUMIFS(Synthese_Classes!I$9:I$37,Synthese_Classes!E$9:E$37,Accueil!F30))</f>
        <v/>
      </c>
      <c r="H30" s="20" t="str">
        <f aca="false">G$31</f>
        <v/>
      </c>
      <c r="I30" s="21" t="n">
        <v>108</v>
      </c>
    </row>
    <row r="31" customFormat="false" ht="24" hidden="false" customHeight="true" outlineLevel="0" collapsed="false">
      <c r="F31" s="40" t="s">
        <v>19</v>
      </c>
      <c r="G31" s="41" t="str">
        <f aca="false">IF(SUM($G$11:$G$30)=0,"",AVERAGE($G$11:$G$30))</f>
        <v/>
      </c>
      <c r="H31" s="4"/>
    </row>
    <row r="32" customFormat="false" ht="120" hidden="false" customHeight="true" outlineLevel="0" collapsed="false">
      <c r="F32" s="42"/>
      <c r="G32" s="43"/>
      <c r="H32" s="4"/>
    </row>
    <row r="33" customFormat="false" ht="24" hidden="true" customHeight="true" outlineLevel="0" collapsed="false">
      <c r="F33" s="44"/>
      <c r="G33" s="45" t="str">
        <f aca="false">IF(SUMIFS(Synthese_Classes!F29:F57,Synthese_Classes!E29:E57,Accueil!F33)+SUMIFS(Synthese_Classes!G$9:G$37,Synthese_Classes!E$9:E$37,Accueil!F33)+SUMIFS(Synthese_Classes!H$9:H$37,Synthese_Classes!E$9:E$37,Accueil!F33)+SUMIFS(Synthese_Classes!I$9:I$37,Synthese_Classes!E$9:E$37,Accueil!F33)=0,"",SUMIFS(Synthese_Classes!F29:F57,Synthese_Classes!E29:E57,Accueil!F33)+SUMIFS(Synthese_Classes!G$9:G$37,Synthese_Classes!E$9:E$37,Accueil!F33)+SUMIFS(Synthese_Classes!H$9:H$37,Synthese_Classes!E$9:E$37,Accueil!F33)+SUMIFS(Synthese_Classes!I$9:I$37,Synthese_Classes!E$9:E$37,Accueil!F33))</f>
        <v/>
      </c>
      <c r="H33" s="46"/>
    </row>
    <row r="34" customFormat="false" ht="24" hidden="true" customHeight="true" outlineLevel="0" collapsed="false">
      <c r="F34" s="47"/>
      <c r="G34" s="48" t="str">
        <f aca="false">IF(SUMIFS(Synthese_Classes!F30:F58,Synthese_Classes!E30:E58,Accueil!F34)+SUMIFS(Synthese_Classes!G$9:G$37,Synthese_Classes!E$9:E$37,Accueil!F34)+SUMIFS(Synthese_Classes!H$9:H$37,Synthese_Classes!E$9:E$37,Accueil!F34)+SUMIFS(Synthese_Classes!I$9:I$37,Synthese_Classes!E$9:E$37,Accueil!F34)=0,"",SUMIFS(Synthese_Classes!F30:F58,Synthese_Classes!E30:E58,Accueil!F34)+SUMIFS(Synthese_Classes!G$9:G$37,Synthese_Classes!E$9:E$37,Accueil!F34)+SUMIFS(Synthese_Classes!H$9:H$37,Synthese_Classes!E$9:E$37,Accueil!F34)+SUMIFS(Synthese_Classes!I$9:I$37,Synthese_Classes!E$9:E$37,Accueil!F34))</f>
        <v/>
      </c>
      <c r="H34" s="46"/>
    </row>
    <row r="35" customFormat="false" ht="24" hidden="true" customHeight="true" outlineLevel="0" collapsed="false">
      <c r="F35" s="47"/>
      <c r="G35" s="48" t="str">
        <f aca="false">IF(SUMIFS(Synthese_Classes!F31:F59,Synthese_Classes!E31:E59,Accueil!F35)+SUMIFS(Synthese_Classes!G$9:G$37,Synthese_Classes!E$9:E$37,Accueil!F35)+SUMIFS(Synthese_Classes!H$9:H$37,Synthese_Classes!E$9:E$37,Accueil!F35)+SUMIFS(Synthese_Classes!I$9:I$37,Synthese_Classes!E$9:E$37,Accueil!F35)=0,"",SUMIFS(Synthese_Classes!F31:F59,Synthese_Classes!E31:E59,Accueil!F35)+SUMIFS(Synthese_Classes!G$9:G$37,Synthese_Classes!E$9:E$37,Accueil!F35)+SUMIFS(Synthese_Classes!H$9:H$37,Synthese_Classes!E$9:E$37,Accueil!F35)+SUMIFS(Synthese_Classes!I$9:I$37,Synthese_Classes!E$9:E$37,Accueil!F35))</f>
        <v/>
      </c>
      <c r="H35" s="46"/>
    </row>
    <row r="36" customFormat="false" ht="24" hidden="true" customHeight="true" outlineLevel="0" collapsed="false">
      <c r="F36" s="47"/>
      <c r="G36" s="48" t="str">
        <f aca="false">IF(SUMIFS(Synthese_Classes!F32:F60,Synthese_Classes!E32:E60,Accueil!F36)+SUMIFS(Synthese_Classes!G$9:G$37,Synthese_Classes!E$9:E$37,Accueil!F36)+SUMIFS(Synthese_Classes!H$9:H$37,Synthese_Classes!E$9:E$37,Accueil!F36)+SUMIFS(Synthese_Classes!I$9:I$37,Synthese_Classes!E$9:E$37,Accueil!F36)=0,"",SUMIFS(Synthese_Classes!F32:F60,Synthese_Classes!E32:E60,Accueil!F36)+SUMIFS(Synthese_Classes!G$9:G$37,Synthese_Classes!E$9:E$37,Accueil!F36)+SUMIFS(Synthese_Classes!H$9:H$37,Synthese_Classes!E$9:E$37,Accueil!F36)+SUMIFS(Synthese_Classes!I$9:I$37,Synthese_Classes!E$9:E$37,Accueil!F36))</f>
        <v/>
      </c>
      <c r="H36" s="46"/>
    </row>
    <row r="37" customFormat="false" ht="24" hidden="true" customHeight="true" outlineLevel="0" collapsed="false">
      <c r="F37" s="47"/>
      <c r="G37" s="48" t="str">
        <f aca="false">IF(SUMIFS(Synthese_Classes!F33:F61,Synthese_Classes!E33:E61,Accueil!F37)+SUMIFS(Synthese_Classes!G$9:G$37,Synthese_Classes!E$9:E$37,Accueil!F37)+SUMIFS(Synthese_Classes!H$9:H$37,Synthese_Classes!E$9:E$37,Accueil!F37)+SUMIFS(Synthese_Classes!I$9:I$37,Synthese_Classes!E$9:E$37,Accueil!F37)=0,"",SUMIFS(Synthese_Classes!F33:F61,Synthese_Classes!E33:E61,Accueil!F37)+SUMIFS(Synthese_Classes!G$9:G$37,Synthese_Classes!E$9:E$37,Accueil!F37)+SUMIFS(Synthese_Classes!H$9:H$37,Synthese_Classes!E$9:E$37,Accueil!F37)+SUMIFS(Synthese_Classes!I$9:I$37,Synthese_Classes!E$9:E$37,Accueil!F37))</f>
        <v/>
      </c>
      <c r="H37" s="46"/>
    </row>
    <row r="38" customFormat="false" ht="24" hidden="true" customHeight="true" outlineLevel="0" collapsed="false">
      <c r="F38" s="47"/>
      <c r="G38" s="48" t="str">
        <f aca="false">IF(SUMIFS(Synthese_Classes!F34:F62,Synthese_Classes!E34:E62,Accueil!F38)+SUMIFS(Synthese_Classes!G$9:G$37,Synthese_Classes!E$9:E$37,Accueil!F38)+SUMIFS(Synthese_Classes!H$9:H$37,Synthese_Classes!E$9:E$37,Accueil!F38)+SUMIFS(Synthese_Classes!I$9:I$37,Synthese_Classes!E$9:E$37,Accueil!F38)=0,"",SUMIFS(Synthese_Classes!F34:F62,Synthese_Classes!E34:E62,Accueil!F38)+SUMIFS(Synthese_Classes!G$9:G$37,Synthese_Classes!E$9:E$37,Accueil!F38)+SUMIFS(Synthese_Classes!H$9:H$37,Synthese_Classes!E$9:E$37,Accueil!F38)+SUMIFS(Synthese_Classes!I$9:I$37,Synthese_Classes!E$9:E$37,Accueil!F38))</f>
        <v/>
      </c>
      <c r="H38" s="46"/>
    </row>
    <row r="39" customFormat="false" ht="24" hidden="true" customHeight="true" outlineLevel="0" collapsed="false">
      <c r="F39" s="47"/>
      <c r="G39" s="48" t="str">
        <f aca="false">IF(SUMIFS(Synthese_Classes!F35:F63,Synthese_Classes!E35:E63,Accueil!F39)+SUMIFS(Synthese_Classes!G$9:G$37,Synthese_Classes!E$9:E$37,Accueil!F39)+SUMIFS(Synthese_Classes!H$9:H$37,Synthese_Classes!E$9:E$37,Accueil!F39)+SUMIFS(Synthese_Classes!I$9:I$37,Synthese_Classes!E$9:E$37,Accueil!F39)=0,"",SUMIFS(Synthese_Classes!F35:F63,Synthese_Classes!E35:E63,Accueil!F39)+SUMIFS(Synthese_Classes!G$9:G$37,Synthese_Classes!E$9:E$37,Accueil!F39)+SUMIFS(Synthese_Classes!H$9:H$37,Synthese_Classes!E$9:E$37,Accueil!F39)+SUMIFS(Synthese_Classes!I$9:I$37,Synthese_Classes!E$9:E$37,Accueil!F39))</f>
        <v/>
      </c>
      <c r="H39" s="46"/>
    </row>
    <row r="40" customFormat="false" ht="24" hidden="true" customHeight="true" outlineLevel="0" collapsed="false">
      <c r="F40" s="47"/>
      <c r="G40" s="48" t="str">
        <f aca="false">IF(SUMIFS(Synthese_Classes!F36:F64,Synthese_Classes!E36:E64,Accueil!F40)+SUMIFS(Synthese_Classes!G$9:G$37,Synthese_Classes!E$9:E$37,Accueil!F40)+SUMIFS(Synthese_Classes!H$9:H$37,Synthese_Classes!E$9:E$37,Accueil!F40)+SUMIFS(Synthese_Classes!I$9:I$37,Synthese_Classes!E$9:E$37,Accueil!F40)=0,"",SUMIFS(Synthese_Classes!F36:F64,Synthese_Classes!E36:E64,Accueil!F40)+SUMIFS(Synthese_Classes!G$9:G$37,Synthese_Classes!E$9:E$37,Accueil!F40)+SUMIFS(Synthese_Classes!H$9:H$37,Synthese_Classes!E$9:E$37,Accueil!F40)+SUMIFS(Synthese_Classes!I$9:I$37,Synthese_Classes!E$9:E$37,Accueil!F40))</f>
        <v/>
      </c>
      <c r="H40" s="46"/>
    </row>
    <row r="41" customFormat="false" ht="24" hidden="true" customHeight="true" outlineLevel="0" collapsed="false">
      <c r="F41" s="47"/>
      <c r="G41" s="48" t="str">
        <f aca="false">IF(SUMIFS(Synthese_Classes!F37:F65,Synthese_Classes!E37:E65,Accueil!F41)+SUMIFS(Synthese_Classes!G$9:G$37,Synthese_Classes!E$9:E$37,Accueil!F41)+SUMIFS(Synthese_Classes!H$9:H$37,Synthese_Classes!E$9:E$37,Accueil!F41)+SUMIFS(Synthese_Classes!I$9:I$37,Synthese_Classes!E$9:E$37,Accueil!F41)=0,"",SUMIFS(Synthese_Classes!F37:F65,Synthese_Classes!E37:E65,Accueil!F41)+SUMIFS(Synthese_Classes!G$9:G$37,Synthese_Classes!E$9:E$37,Accueil!F41)+SUMIFS(Synthese_Classes!H$9:H$37,Synthese_Classes!E$9:E$37,Accueil!F41)+SUMIFS(Synthese_Classes!I$9:I$37,Synthese_Classes!E$9:E$37,Accueil!F41))</f>
        <v/>
      </c>
      <c r="H41" s="46"/>
    </row>
    <row r="42" customFormat="false" ht="24" hidden="true" customHeight="true" outlineLevel="0" collapsed="false">
      <c r="F42" s="47"/>
      <c r="G42" s="48" t="str">
        <f aca="false">IF(SUMIFS(Synthese_Classes!F38:F66,Synthese_Classes!E38:E66,Accueil!F42)+SUMIFS(Synthese_Classes!G$9:G$37,Synthese_Classes!E$9:E$37,Accueil!F42)+SUMIFS(Synthese_Classes!H$9:H$37,Synthese_Classes!E$9:E$37,Accueil!F42)+SUMIFS(Synthese_Classes!I$9:I$37,Synthese_Classes!E$9:E$37,Accueil!F42)=0,"",SUMIFS(Synthese_Classes!F38:F66,Synthese_Classes!E38:E66,Accueil!F42)+SUMIFS(Synthese_Classes!G$9:G$37,Synthese_Classes!E$9:E$37,Accueil!F42)+SUMIFS(Synthese_Classes!H$9:H$37,Synthese_Classes!E$9:E$37,Accueil!F42)+SUMIFS(Synthese_Classes!I$9:I$37,Synthese_Classes!E$9:E$37,Accueil!F42))</f>
        <v/>
      </c>
      <c r="H42" s="46"/>
    </row>
    <row r="43" customFormat="false" ht="24" hidden="true" customHeight="true" outlineLevel="0" collapsed="false">
      <c r="F43" s="47"/>
      <c r="G43" s="48" t="str">
        <f aca="false">IF(SUMIFS(Synthese_Classes!F39:F67,Synthese_Classes!E39:E67,Accueil!F43)+SUMIFS(Synthese_Classes!G$9:G$37,Synthese_Classes!E$9:E$37,Accueil!F43)+SUMIFS(Synthese_Classes!H$9:H$37,Synthese_Classes!E$9:E$37,Accueil!F43)+SUMIFS(Synthese_Classes!I$9:I$37,Synthese_Classes!E$9:E$37,Accueil!F43)=0,"",SUMIFS(Synthese_Classes!F39:F67,Synthese_Classes!E39:E67,Accueil!F43)+SUMIFS(Synthese_Classes!G$9:G$37,Synthese_Classes!E$9:E$37,Accueil!F43)+SUMIFS(Synthese_Classes!H$9:H$37,Synthese_Classes!E$9:E$37,Accueil!F43)+SUMIFS(Synthese_Classes!I$9:I$37,Synthese_Classes!E$9:E$37,Accueil!F43))</f>
        <v/>
      </c>
      <c r="H43" s="46"/>
    </row>
    <row r="44" customFormat="false" ht="24" hidden="true" customHeight="true" outlineLevel="0" collapsed="false">
      <c r="F44" s="47"/>
      <c r="G44" s="48" t="str">
        <f aca="false">IF(SUMIFS(Synthese_Classes!F40:F68,Synthese_Classes!E40:E68,Accueil!F44)+SUMIFS(Synthese_Classes!G$9:G$37,Synthese_Classes!E$9:E$37,Accueil!F44)+SUMIFS(Synthese_Classes!H$9:H$37,Synthese_Classes!E$9:E$37,Accueil!F44)+SUMIFS(Synthese_Classes!I$9:I$37,Synthese_Classes!E$9:E$37,Accueil!F44)=0,"",SUMIFS(Synthese_Classes!F40:F68,Synthese_Classes!E40:E68,Accueil!F44)+SUMIFS(Synthese_Classes!G$9:G$37,Synthese_Classes!E$9:E$37,Accueil!F44)+SUMIFS(Synthese_Classes!H$9:H$37,Synthese_Classes!E$9:E$37,Accueil!F44)+SUMIFS(Synthese_Classes!I$9:I$37,Synthese_Classes!E$9:E$37,Accueil!F44))</f>
        <v/>
      </c>
      <c r="H44" s="46"/>
    </row>
    <row r="45" customFormat="false" ht="47.25" hidden="true" customHeight="true" outlineLevel="0" collapsed="false">
      <c r="F45" s="47"/>
      <c r="G45" s="48" t="str">
        <f aca="false">IF(SUMIFS(Synthese_Classes!F41:F69,Synthese_Classes!E41:E69,Accueil!F45)+SUMIFS(Synthese_Classes!G$9:G$37,Synthese_Classes!E$9:E$37,Accueil!F45)+SUMIFS(Synthese_Classes!H$9:H$37,Synthese_Classes!E$9:E$37,Accueil!F45)+SUMIFS(Synthese_Classes!I$9:I$37,Synthese_Classes!E$9:E$37,Accueil!F45)=0,"",SUMIFS(Synthese_Classes!F41:F69,Synthese_Classes!E41:E69,Accueil!F45)+SUMIFS(Synthese_Classes!G$9:G$37,Synthese_Classes!E$9:E$37,Accueil!F45)+SUMIFS(Synthese_Classes!H$9:H$37,Synthese_Classes!E$9:E$37,Accueil!F45)+SUMIFS(Synthese_Classes!I$9:I$37,Synthese_Classes!E$9:E$37,Accueil!F45))</f>
        <v/>
      </c>
      <c r="H45" s="46"/>
    </row>
    <row r="46" customFormat="false" ht="95.25" hidden="true" customHeight="true" outlineLevel="0" collapsed="false">
      <c r="F46" s="47"/>
      <c r="G46" s="48" t="str">
        <f aca="false">IF(SUMIFS(Synthese_Classes!F42:F70,Synthese_Classes!E42:E70,Accueil!F46)+SUMIFS(Synthese_Classes!G$9:G$37,Synthese_Classes!E$9:E$37,Accueil!F46)+SUMIFS(Synthese_Classes!H$9:H$37,Synthese_Classes!E$9:E$37,Accueil!F46)+SUMIFS(Synthese_Classes!I$9:I$37,Synthese_Classes!E$9:E$37,Accueil!F46)=0,"",SUMIFS(Synthese_Classes!F42:F70,Synthese_Classes!E42:E70,Accueil!F46)+SUMIFS(Synthese_Classes!G$9:G$37,Synthese_Classes!E$9:E$37,Accueil!F46)+SUMIFS(Synthese_Classes!H$9:H$37,Synthese_Classes!E$9:E$37,Accueil!F46)+SUMIFS(Synthese_Classes!I$9:I$37,Synthese_Classes!E$9:E$37,Accueil!F46))</f>
        <v/>
      </c>
      <c r="H46" s="46"/>
    </row>
    <row r="47" customFormat="false" ht="59.25" hidden="true" customHeight="true" outlineLevel="0" collapsed="false">
      <c r="F47" s="49"/>
      <c r="G47" s="50" t="str">
        <f aca="false">IF(SUMIFS(Synthese_Classes!F43:F71,Synthese_Classes!E43:E71,Accueil!F47)+SUMIFS(Synthese_Classes!G$9:G$37,Synthese_Classes!E$9:E$37,Accueil!F47)+SUMIFS(Synthese_Classes!H$9:H$37,Synthese_Classes!E$9:E$37,Accueil!F47)+SUMIFS(Synthese_Classes!I$9:I$37,Synthese_Classes!E$9:E$37,Accueil!F47)=0,"",SUMIFS(Synthese_Classes!F43:F71,Synthese_Classes!E43:E71,Accueil!F47)+SUMIFS(Synthese_Classes!G$9:G$37,Synthese_Classes!E$9:E$37,Accueil!F47)+SUMIFS(Synthese_Classes!H$9:H$37,Synthese_Classes!E$9:E$37,Accueil!F47)+SUMIFS(Synthese_Classes!I$9:I$37,Synthese_Classes!E$9:E$37,Accueil!F47))</f>
        <v/>
      </c>
      <c r="H47" s="46"/>
    </row>
    <row r="48" customFormat="false" ht="9.95" hidden="false" customHeight="true" outlineLevel="0" collapsed="false"/>
  </sheetData>
  <sheetProtection sheet="true" password="cc46" objects="true" scenarios="true" selectLockedCells="true"/>
  <mergeCells count="15">
    <mergeCell ref="D2:Q2"/>
    <mergeCell ref="D4:E4"/>
    <mergeCell ref="D5:F5"/>
    <mergeCell ref="D6:E6"/>
    <mergeCell ref="F6:G6"/>
    <mergeCell ref="D7:E7"/>
    <mergeCell ref="F7:G7"/>
    <mergeCell ref="D8:E8"/>
    <mergeCell ref="F8:G8"/>
    <mergeCell ref="D9:E9"/>
    <mergeCell ref="F9:G9"/>
    <mergeCell ref="D10:F10"/>
    <mergeCell ref="D11:E11"/>
    <mergeCell ref="M11:P11"/>
    <mergeCell ref="M18:P18"/>
  </mergeCells>
  <dataValidations count="2">
    <dataValidation allowBlank="false" operator="equal" showDropDown="false" showErrorMessage="true" showInputMessage="true" sqref="F4" type="list">
      <formula1>AnneeScol</formula1>
      <formula2>0</formula2>
    </dataValidation>
    <dataValidation allowBlank="false" operator="equal" showDropDown="false" showErrorMessage="true" showInputMessage="false" sqref="F6" type="list">
      <formula1>Departements</formula1>
      <formula2>0</formula2>
    </dataValidation>
  </dataValidations>
  <printOptions headings="false" gridLines="false" gridLinesSet="true" horizontalCentered="true" verticalCentered="false"/>
  <pageMargins left="0.315277777777778" right="0.315277777777778" top="0.7875" bottom="0.551388888888889"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J19"/>
  <sheetViews>
    <sheetView windowProtection="false"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D6" activeCellId="0" sqref="D6"/>
    </sheetView>
  </sheetViews>
  <sheetFormatPr defaultRowHeight="15.75"/>
  <cols>
    <col collapsed="false" hidden="true" max="1" min="1" style="0" width="0"/>
    <col collapsed="false" hidden="false" max="2" min="2" style="0" width="2.33953488372093"/>
    <col collapsed="false" hidden="false" max="3" min="3" style="51" width="2.33953488372093"/>
    <col collapsed="false" hidden="false" max="4" min="4" style="0" width="43.6883720930233"/>
    <col collapsed="false" hidden="false" max="5" min="5" style="0" width="2.33953488372093"/>
    <col collapsed="false" hidden="false" max="6" min="6" style="0" width="43.6883720930233"/>
    <col collapsed="false" hidden="false" max="7" min="7" style="0" width="2.33953488372093"/>
    <col collapsed="false" hidden="false" max="8" min="8" style="0" width="43.6883720930233"/>
    <col collapsed="false" hidden="false" max="9" min="9" style="0" width="2.33953488372093"/>
    <col collapsed="false" hidden="false" max="10" min="10" style="0" width="43.6883720930233"/>
    <col collapsed="false" hidden="false" max="11" min="11" style="0" width="2.33953488372093"/>
    <col collapsed="false" hidden="false" max="1025" min="12" style="0" width="9.47441860465116"/>
  </cols>
  <sheetData>
    <row r="1" customFormat="false" ht="15.75" hidden="true" customHeight="false" outlineLevel="0" collapsed="false">
      <c r="C1" s="0"/>
    </row>
    <row r="2" customFormat="false" ht="15.75" hidden="false" customHeight="false" outlineLevel="0" collapsed="false">
      <c r="A2" s="52" t="s">
        <v>20</v>
      </c>
      <c r="C2" s="0"/>
    </row>
    <row r="3" customFormat="false" ht="51.75" hidden="false" customHeight="true" outlineLevel="0" collapsed="false">
      <c r="C3" s="0"/>
      <c r="D3" s="53" t="s">
        <v>21</v>
      </c>
      <c r="E3" s="53"/>
      <c r="F3" s="53"/>
      <c r="G3" s="53"/>
      <c r="H3" s="53"/>
      <c r="I3" s="53"/>
      <c r="J3" s="53"/>
    </row>
    <row r="4" customFormat="false" ht="21" hidden="false" customHeight="false" outlineLevel="0" collapsed="false">
      <c r="C4" s="0"/>
      <c r="D4" s="54" t="s">
        <v>22</v>
      </c>
      <c r="E4" s="54"/>
      <c r="F4" s="54"/>
      <c r="G4" s="55"/>
      <c r="H4" s="54" t="s">
        <v>23</v>
      </c>
      <c r="I4" s="54"/>
      <c r="J4" s="54"/>
    </row>
    <row r="5" customFormat="false" ht="18.75" hidden="false" customHeight="false" outlineLevel="0" collapsed="false">
      <c r="C5" s="0"/>
      <c r="D5" s="56" t="s">
        <v>24</v>
      </c>
      <c r="F5" s="56" t="s">
        <v>25</v>
      </c>
      <c r="H5" s="56" t="s">
        <v>26</v>
      </c>
      <c r="J5" s="56" t="s">
        <v>27</v>
      </c>
    </row>
    <row r="6" customFormat="false" ht="28.35" hidden="false" customHeight="true" outlineLevel="0" collapsed="false">
      <c r="C6" s="57" t="n">
        <v>1</v>
      </c>
      <c r="D6" s="58"/>
      <c r="E6" s="55"/>
      <c r="F6" s="59"/>
      <c r="G6" s="55"/>
      <c r="H6" s="60"/>
      <c r="I6" s="55"/>
      <c r="J6" s="61"/>
    </row>
    <row r="7" customFormat="false" ht="28.35" hidden="false" customHeight="true" outlineLevel="0" collapsed="false">
      <c r="C7" s="57" t="n">
        <v>2</v>
      </c>
      <c r="D7" s="58"/>
      <c r="E7" s="55"/>
      <c r="F7" s="59"/>
      <c r="G7" s="55"/>
      <c r="H7" s="60"/>
      <c r="I7" s="55"/>
      <c r="J7" s="61"/>
    </row>
    <row r="8" customFormat="false" ht="28.35" hidden="false" customHeight="true" outlineLevel="0" collapsed="false">
      <c r="C8" s="57" t="n">
        <v>3</v>
      </c>
      <c r="D8" s="58"/>
      <c r="E8" s="55"/>
      <c r="F8" s="59"/>
      <c r="G8" s="55"/>
      <c r="H8" s="60"/>
      <c r="I8" s="55"/>
      <c r="J8" s="61"/>
    </row>
    <row r="9" customFormat="false" ht="28.35" hidden="false" customHeight="true" outlineLevel="0" collapsed="false">
      <c r="C9" s="57" t="n">
        <v>4</v>
      </c>
      <c r="D9" s="58"/>
      <c r="E9" s="55"/>
      <c r="F9" s="59"/>
      <c r="G9" s="55"/>
      <c r="H9" s="60"/>
      <c r="I9" s="55"/>
      <c r="J9" s="61"/>
    </row>
    <row r="10" customFormat="false" ht="28.35" hidden="false" customHeight="true" outlineLevel="0" collapsed="false">
      <c r="C10" s="57" t="n">
        <v>5</v>
      </c>
      <c r="D10" s="58"/>
      <c r="E10" s="55"/>
      <c r="F10" s="59"/>
      <c r="G10" s="55"/>
      <c r="H10" s="62"/>
      <c r="I10" s="55"/>
      <c r="J10" s="61"/>
    </row>
    <row r="11" customFormat="false" ht="28.35" hidden="false" customHeight="true" outlineLevel="0" collapsed="false">
      <c r="C11" s="57" t="n">
        <v>6</v>
      </c>
      <c r="D11" s="58"/>
      <c r="E11" s="55"/>
      <c r="F11" s="59"/>
      <c r="G11" s="55"/>
      <c r="H11" s="62"/>
      <c r="I11" s="55"/>
      <c r="J11" s="61"/>
    </row>
    <row r="12" customFormat="false" ht="28.35" hidden="false" customHeight="true" outlineLevel="0" collapsed="false">
      <c r="C12" s="57" t="n">
        <v>7</v>
      </c>
      <c r="D12" s="58"/>
      <c r="E12" s="55"/>
      <c r="F12" s="59"/>
      <c r="G12" s="55"/>
      <c r="H12" s="62"/>
      <c r="I12" s="55"/>
      <c r="J12" s="61"/>
    </row>
    <row r="13" customFormat="false" ht="28.35" hidden="false" customHeight="true" outlineLevel="0" collapsed="false">
      <c r="C13" s="57" t="n">
        <v>8</v>
      </c>
      <c r="D13" s="58"/>
      <c r="E13" s="55"/>
      <c r="F13" s="59"/>
      <c r="G13" s="55"/>
      <c r="H13" s="62"/>
      <c r="I13" s="55"/>
      <c r="J13" s="62"/>
    </row>
    <row r="14" customFormat="false" ht="28.35" hidden="false" customHeight="true" outlineLevel="0" collapsed="false">
      <c r="C14" s="57" t="n">
        <v>9</v>
      </c>
      <c r="D14" s="58"/>
      <c r="E14" s="55"/>
      <c r="F14" s="59"/>
      <c r="G14" s="55"/>
      <c r="H14" s="62"/>
      <c r="I14" s="55"/>
      <c r="J14" s="62"/>
    </row>
    <row r="15" customFormat="false" ht="28.35" hidden="false" customHeight="true" outlineLevel="0" collapsed="false">
      <c r="C15" s="57" t="n">
        <v>10</v>
      </c>
      <c r="D15" s="58"/>
      <c r="E15" s="55"/>
      <c r="F15" s="59"/>
      <c r="G15" s="55"/>
      <c r="H15" s="62"/>
      <c r="I15" s="55"/>
      <c r="J15" s="62"/>
    </row>
    <row r="16" customFormat="false" ht="28.35" hidden="false" customHeight="true" outlineLevel="0" collapsed="false">
      <c r="C16" s="57" t="n">
        <v>11</v>
      </c>
      <c r="D16" s="58"/>
      <c r="E16" s="55"/>
      <c r="F16" s="59"/>
      <c r="G16" s="55"/>
      <c r="H16" s="62"/>
      <c r="I16" s="55"/>
      <c r="J16" s="62"/>
    </row>
    <row r="17" customFormat="false" ht="28.35" hidden="false" customHeight="true" outlineLevel="0" collapsed="false">
      <c r="C17" s="57" t="n">
        <v>12</v>
      </c>
      <c r="D17" s="58"/>
      <c r="E17" s="55"/>
      <c r="F17" s="62"/>
      <c r="G17" s="55"/>
      <c r="H17" s="62"/>
      <c r="I17" s="55"/>
      <c r="J17" s="62"/>
    </row>
    <row r="18" customFormat="false" ht="28.35" hidden="false" customHeight="true" outlineLevel="0" collapsed="false">
      <c r="C18" s="57" t="n">
        <v>13</v>
      </c>
      <c r="D18" s="58"/>
      <c r="E18" s="55"/>
      <c r="F18" s="62"/>
      <c r="G18" s="55"/>
      <c r="H18" s="62"/>
      <c r="I18" s="55"/>
      <c r="J18" s="62"/>
    </row>
    <row r="19" customFormat="false" ht="28.35" hidden="false" customHeight="true" outlineLevel="0" collapsed="false">
      <c r="C19" s="57" t="n">
        <v>14</v>
      </c>
      <c r="D19" s="58"/>
      <c r="E19" s="55"/>
      <c r="F19" s="62"/>
      <c r="G19" s="55"/>
      <c r="H19" s="62"/>
      <c r="I19" s="55"/>
      <c r="J19" s="62"/>
    </row>
  </sheetData>
  <sheetProtection sheet="true" objects="true" scenarios="true" selectLockedCells="true"/>
  <mergeCells count="3">
    <mergeCell ref="D3:J3"/>
    <mergeCell ref="D4:F4"/>
    <mergeCell ref="H4:J4"/>
  </mergeCells>
  <dataValidations count="4">
    <dataValidation allowBlank="false" error="Choisir l'une des propositions du menu déroulant" errorTitle="Erreur" operator="between" showDropDown="false" showErrorMessage="true" showInputMessage="false" sqref="J6:J12" type="list">
      <formula1>partenaires</formula1>
      <formula2>0</formula2>
    </dataValidation>
    <dataValidation allowBlank="false" error="Choisir une proposition du menu déroulant" errorTitle="Erreur" operator="between" showDropDown="false" showErrorMessage="true" showInputMessage="true" sqref="H6:H9" type="list">
      <formula1>TypeEnseignants</formula1>
      <formula2>0</formula2>
    </dataValidation>
    <dataValidation allowBlank="false" error="Choisir une proposition du menu déroulant" errorTitle="Erreur" operator="between" showDropDown="false" showErrorMessage="true" showInputMessage="false" sqref="F6:F16" type="list">
      <formula1>Materiels</formula1>
      <formula2>0</formula2>
    </dataValidation>
    <dataValidation allowBlank="true" error="Choisir une proposition du menu déroulant" errorTitle="Erreur" operator="between" showDropDown="false" showErrorMessage="true" showInputMessage="false" sqref="D6:D19" type="list">
      <formula1>LieuxDePratique</formula1>
      <formula2>0</formula2>
    </dataValidation>
  </dataValidations>
  <printOptions headings="false" gridLines="false" gridLinesSet="true" horizontalCentered="true" verticalCentered="false"/>
  <pageMargins left="0.590277777777778" right="0.590277777777778"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T55"/>
  <sheetViews>
    <sheetView windowProtection="true" showFormulas="false" showGridLines="false" showRowColHeaders="true" showZeros="true" rightToLeft="false" tabSelected="false" showOutlineSymbols="true" defaultGridColor="true" view="normal" topLeftCell="A1" colorId="64" zoomScale="100" zoomScaleNormal="100" zoomScalePageLayoutView="100" workbookViewId="0">
      <pane xSplit="3" ySplit="7" topLeftCell="D8" activePane="bottomRight" state="frozen"/>
      <selection pane="topLeft" activeCell="A1" activeCellId="0" sqref="A1"/>
      <selection pane="topRight" activeCell="D1" activeCellId="0" sqref="D1"/>
      <selection pane="bottomLeft" activeCell="A8" activeCellId="0" sqref="A8"/>
      <selection pane="bottomRight" activeCell="A1" activeCellId="0" sqref="A1"/>
    </sheetView>
  </sheetViews>
  <sheetFormatPr defaultRowHeight="15.75"/>
  <cols>
    <col collapsed="false" hidden="false" max="1" min="1" style="1" width="16.9813953488372"/>
    <col collapsed="false" hidden="false" max="2" min="2" style="1" width="51.4418604651163"/>
    <col collapsed="false" hidden="false" max="3" min="3" style="1" width="24.4883720930233"/>
    <col collapsed="false" hidden="false" max="4" min="4" style="1" width="14.8883720930233"/>
    <col collapsed="false" hidden="false" max="5" min="5" style="1" width="51.4418604651163"/>
    <col collapsed="false" hidden="false" max="7" min="6" style="1" width="14.8883720930233"/>
    <col collapsed="false" hidden="false" max="8" min="8" style="1" width="51.4418604651163"/>
    <col collapsed="false" hidden="false" max="9" min="9" style="1" width="13.4139534883721"/>
    <col collapsed="false" hidden="false" max="10" min="10" style="1" width="14.8883720930233"/>
    <col collapsed="false" hidden="false" max="11" min="11" style="1" width="51.4418604651163"/>
    <col collapsed="false" hidden="false" max="12" min="12" style="1" width="13.4139534883721"/>
    <col collapsed="false" hidden="false" max="13" min="13" style="1" width="14.8883720930233"/>
    <col collapsed="false" hidden="false" max="14" min="14" style="1" width="51.4418604651163"/>
    <col collapsed="false" hidden="false" max="15" min="15" style="1" width="13.4139534883721"/>
    <col collapsed="false" hidden="false" max="16" min="16" style="1" width="14.8883720930233"/>
    <col collapsed="false" hidden="false" max="17" min="17" style="1" width="51.4418604651163"/>
    <col collapsed="false" hidden="false" max="18" min="18" style="1" width="13.4139534883721"/>
    <col collapsed="false" hidden="false" max="19" min="19" style="1" width="31.6279069767442"/>
    <col collapsed="false" hidden="false" max="20" min="20" style="1" width="1.6"/>
    <col collapsed="false" hidden="false" max="1025" min="21" style="1" width="16.9813953488372"/>
  </cols>
  <sheetData>
    <row r="1" s="65" customFormat="true" ht="39.95" hidden="false" customHeight="true" outlineLevel="0" collapsed="false">
      <c r="A1" s="63" t="s">
        <v>28</v>
      </c>
      <c r="B1" s="63"/>
      <c r="C1" s="63"/>
      <c r="D1" s="63"/>
      <c r="E1" s="63"/>
      <c r="F1" s="63"/>
      <c r="G1" s="63"/>
      <c r="H1" s="63"/>
      <c r="I1" s="63"/>
      <c r="J1" s="63"/>
      <c r="K1" s="63"/>
      <c r="L1" s="63"/>
      <c r="M1" s="63"/>
      <c r="N1" s="63"/>
      <c r="O1" s="63"/>
      <c r="P1" s="63"/>
      <c r="Q1" s="63"/>
      <c r="R1" s="63"/>
      <c r="S1" s="63"/>
      <c r="T1" s="64"/>
    </row>
    <row r="2" customFormat="false" ht="27.95" hidden="false" customHeight="true" outlineLevel="0" collapsed="false">
      <c r="A2" s="0"/>
      <c r="B2" s="66" t="s">
        <v>4</v>
      </c>
      <c r="C2" s="66"/>
      <c r="D2" s="67" t="str">
        <f aca="false">IF(ISBLANK(Accueil!F6),"",Accueil!F6)</f>
        <v/>
      </c>
      <c r="E2" s="67"/>
      <c r="F2" s="67"/>
      <c r="G2" s="67"/>
      <c r="H2" s="67"/>
      <c r="I2" s="0"/>
      <c r="J2" s="0"/>
      <c r="K2" s="0"/>
      <c r="L2" s="0"/>
      <c r="M2" s="0"/>
      <c r="N2" s="0"/>
      <c r="O2" s="0"/>
      <c r="P2" s="0"/>
      <c r="Q2" s="0"/>
      <c r="R2" s="0"/>
      <c r="S2" s="0"/>
      <c r="T2" s="0"/>
    </row>
    <row r="3" customFormat="false" ht="27.95" hidden="false" customHeight="true" outlineLevel="0" collapsed="false">
      <c r="A3" s="0"/>
      <c r="B3" s="68" t="s">
        <v>5</v>
      </c>
      <c r="C3" s="68"/>
      <c r="D3" s="69" t="str">
        <f aca="false">IF(Accueil!F7="","",Accueil!F7)</f>
        <v/>
      </c>
      <c r="E3" s="69"/>
      <c r="F3" s="69"/>
      <c r="G3" s="69"/>
      <c r="H3" s="69"/>
      <c r="I3" s="0"/>
      <c r="J3" s="0"/>
      <c r="K3" s="0"/>
      <c r="L3" s="0"/>
      <c r="M3" s="0"/>
      <c r="N3" s="0"/>
      <c r="O3" s="0"/>
      <c r="P3" s="0"/>
      <c r="Q3" s="0"/>
      <c r="R3" s="0"/>
      <c r="S3" s="0"/>
      <c r="T3" s="0"/>
    </row>
    <row r="4" customFormat="false" ht="27.95" hidden="false" customHeight="true" outlineLevel="0" collapsed="false">
      <c r="A4" s="0"/>
      <c r="B4" s="70" t="s">
        <v>6</v>
      </c>
      <c r="C4" s="70"/>
      <c r="D4" s="71" t="str">
        <f aca="false">IF(Accueil!F8="","",Accueil!F8)</f>
        <v/>
      </c>
      <c r="E4" s="71"/>
      <c r="F4" s="71"/>
      <c r="G4" s="71"/>
      <c r="H4" s="71"/>
      <c r="I4" s="0"/>
      <c r="J4" s="0"/>
      <c r="K4" s="0"/>
      <c r="L4" s="0"/>
      <c r="M4" s="0"/>
      <c r="N4" s="0"/>
      <c r="O4" s="0"/>
      <c r="P4" s="0"/>
      <c r="Q4" s="0"/>
      <c r="R4" s="0"/>
      <c r="S4" s="0"/>
      <c r="T4" s="0"/>
    </row>
    <row r="5" customFormat="false" ht="27.95" hidden="false" customHeight="true" outlineLevel="0" collapsed="false">
      <c r="A5" s="0"/>
      <c r="B5" s="68" t="s">
        <v>7</v>
      </c>
      <c r="C5" s="68"/>
      <c r="D5" s="69" t="str">
        <f aca="false">IF(ISBLANK(Accueil!F9),"",Accueil!F9)</f>
        <v/>
      </c>
      <c r="E5" s="69"/>
      <c r="F5" s="69"/>
      <c r="G5" s="69"/>
      <c r="H5" s="69"/>
      <c r="I5" s="0"/>
      <c r="J5" s="0"/>
      <c r="K5" s="0"/>
      <c r="L5" s="0"/>
      <c r="M5" s="0"/>
      <c r="N5" s="0"/>
      <c r="O5" s="0"/>
      <c r="P5" s="0"/>
      <c r="Q5" s="0"/>
      <c r="R5" s="0"/>
      <c r="S5" s="0"/>
      <c r="T5" s="0"/>
    </row>
    <row r="6" customFormat="false" ht="32.1" hidden="false" customHeight="true" outlineLevel="0" collapsed="false">
      <c r="A6" s="72" t="s">
        <v>29</v>
      </c>
      <c r="B6" s="73" t="s">
        <v>30</v>
      </c>
      <c r="C6" s="74" t="s">
        <v>31</v>
      </c>
      <c r="D6" s="75" t="s">
        <v>32</v>
      </c>
      <c r="E6" s="75"/>
      <c r="F6" s="75"/>
      <c r="G6" s="75" t="s">
        <v>33</v>
      </c>
      <c r="H6" s="75"/>
      <c r="I6" s="75"/>
      <c r="J6" s="75" t="s">
        <v>34</v>
      </c>
      <c r="K6" s="75"/>
      <c r="L6" s="75"/>
      <c r="M6" s="75" t="s">
        <v>35</v>
      </c>
      <c r="N6" s="75"/>
      <c r="O6" s="75"/>
      <c r="P6" s="75" t="s">
        <v>36</v>
      </c>
      <c r="Q6" s="75"/>
      <c r="R6" s="75"/>
      <c r="S6" s="76" t="s">
        <v>37</v>
      </c>
      <c r="T6" s="0"/>
    </row>
    <row r="7" customFormat="false" ht="31.5" hidden="false" customHeight="false" outlineLevel="0" collapsed="false">
      <c r="A7" s="72"/>
      <c r="B7" s="73"/>
      <c r="C7" s="74"/>
      <c r="D7" s="77" t="s">
        <v>38</v>
      </c>
      <c r="E7" s="77" t="s">
        <v>39</v>
      </c>
      <c r="F7" s="77" t="s">
        <v>40</v>
      </c>
      <c r="G7" s="77" t="s">
        <v>38</v>
      </c>
      <c r="H7" s="77" t="s">
        <v>39</v>
      </c>
      <c r="I7" s="77" t="s">
        <v>40</v>
      </c>
      <c r="J7" s="77" t="s">
        <v>38</v>
      </c>
      <c r="K7" s="77" t="s">
        <v>39</v>
      </c>
      <c r="L7" s="77" t="s">
        <v>40</v>
      </c>
      <c r="M7" s="77" t="s">
        <v>38</v>
      </c>
      <c r="N7" s="77" t="s">
        <v>39</v>
      </c>
      <c r="O7" s="77" t="s">
        <v>40</v>
      </c>
      <c r="P7" s="77" t="s">
        <v>38</v>
      </c>
      <c r="Q7" s="77" t="s">
        <v>39</v>
      </c>
      <c r="R7" s="77" t="s">
        <v>40</v>
      </c>
      <c r="S7" s="76"/>
      <c r="T7" s="0"/>
    </row>
    <row r="8" customFormat="false" ht="18" hidden="false" customHeight="true" outlineLevel="0" collapsed="false">
      <c r="A8" s="78" t="s">
        <v>41</v>
      </c>
      <c r="B8" s="79"/>
      <c r="C8" s="80" t="n">
        <v>1</v>
      </c>
      <c r="D8" s="81" t="s">
        <v>42</v>
      </c>
      <c r="E8" s="82" t="s">
        <v>43</v>
      </c>
      <c r="F8" s="83"/>
      <c r="G8" s="81" t="s">
        <v>42</v>
      </c>
      <c r="H8" s="82" t="s">
        <v>43</v>
      </c>
      <c r="I8" s="83"/>
      <c r="J8" s="81" t="s">
        <v>42</v>
      </c>
      <c r="K8" s="82" t="s">
        <v>43</v>
      </c>
      <c r="L8" s="83"/>
      <c r="M8" s="81" t="s">
        <v>42</v>
      </c>
      <c r="N8" s="82" t="s">
        <v>43</v>
      </c>
      <c r="O8" s="83"/>
      <c r="P8" s="81" t="s">
        <v>42</v>
      </c>
      <c r="Q8" s="82" t="s">
        <v>43</v>
      </c>
      <c r="R8" s="83"/>
      <c r="S8" s="84" t="str">
        <f aca="false">IF(SUM(F8:F11,I8:I11,L8:L11,O8:O11,R8:R11)=0,"Attente",SUM(F8:F11,I8:I11,L8:L11,O8:O11,R8:R11))</f>
        <v>Attente</v>
      </c>
      <c r="T8" s="0"/>
    </row>
    <row r="9" customFormat="false" ht="18" hidden="false" customHeight="true" outlineLevel="0" collapsed="false">
      <c r="A9" s="78"/>
      <c r="B9" s="79"/>
      <c r="C9" s="85" t="n">
        <v>2</v>
      </c>
      <c r="D9" s="86" t="s">
        <v>42</v>
      </c>
      <c r="E9" s="87" t="s">
        <v>43</v>
      </c>
      <c r="F9" s="88"/>
      <c r="G9" s="86" t="s">
        <v>42</v>
      </c>
      <c r="H9" s="87" t="s">
        <v>43</v>
      </c>
      <c r="I9" s="88"/>
      <c r="J9" s="86" t="s">
        <v>42</v>
      </c>
      <c r="K9" s="87" t="s">
        <v>43</v>
      </c>
      <c r="L9" s="88"/>
      <c r="M9" s="86" t="s">
        <v>42</v>
      </c>
      <c r="N9" s="87" t="s">
        <v>43</v>
      </c>
      <c r="O9" s="88"/>
      <c r="P9" s="86" t="s">
        <v>42</v>
      </c>
      <c r="Q9" s="87" t="s">
        <v>43</v>
      </c>
      <c r="R9" s="88"/>
      <c r="S9" s="84"/>
      <c r="T9" s="0"/>
    </row>
    <row r="10" customFormat="false" ht="18" hidden="false" customHeight="true" outlineLevel="0" collapsed="false">
      <c r="A10" s="78"/>
      <c r="B10" s="79"/>
      <c r="C10" s="85" t="n">
        <v>3</v>
      </c>
      <c r="D10" s="86" t="s">
        <v>42</v>
      </c>
      <c r="E10" s="87" t="s">
        <v>43</v>
      </c>
      <c r="F10" s="88"/>
      <c r="G10" s="86" t="s">
        <v>42</v>
      </c>
      <c r="H10" s="87" t="s">
        <v>43</v>
      </c>
      <c r="I10" s="88"/>
      <c r="J10" s="86" t="s">
        <v>42</v>
      </c>
      <c r="K10" s="87" t="s">
        <v>43</v>
      </c>
      <c r="L10" s="88"/>
      <c r="M10" s="86" t="s">
        <v>42</v>
      </c>
      <c r="N10" s="87" t="s">
        <v>43</v>
      </c>
      <c r="O10" s="88"/>
      <c r="P10" s="86" t="s">
        <v>42</v>
      </c>
      <c r="Q10" s="87" t="s">
        <v>43</v>
      </c>
      <c r="R10" s="88"/>
      <c r="S10" s="84"/>
      <c r="T10" s="0"/>
    </row>
    <row r="11" customFormat="false" ht="18" hidden="false" customHeight="true" outlineLevel="0" collapsed="false">
      <c r="A11" s="78"/>
      <c r="B11" s="79"/>
      <c r="C11" s="85" t="s">
        <v>44</v>
      </c>
      <c r="D11" s="86" t="s">
        <v>42</v>
      </c>
      <c r="E11" s="87" t="s">
        <v>43</v>
      </c>
      <c r="F11" s="88"/>
      <c r="G11" s="86" t="s">
        <v>42</v>
      </c>
      <c r="H11" s="87" t="s">
        <v>43</v>
      </c>
      <c r="I11" s="88"/>
      <c r="J11" s="86" t="s">
        <v>42</v>
      </c>
      <c r="K11" s="87" t="s">
        <v>43</v>
      </c>
      <c r="L11" s="88"/>
      <c r="M11" s="86" t="s">
        <v>42</v>
      </c>
      <c r="N11" s="87" t="s">
        <v>43</v>
      </c>
      <c r="O11" s="88"/>
      <c r="P11" s="86" t="s">
        <v>42</v>
      </c>
      <c r="Q11" s="87" t="s">
        <v>43</v>
      </c>
      <c r="R11" s="88"/>
      <c r="S11" s="84"/>
      <c r="T11" s="0"/>
    </row>
    <row r="12" customFormat="false" ht="18" hidden="false" customHeight="true" outlineLevel="0" collapsed="false">
      <c r="A12" s="78"/>
      <c r="B12" s="89"/>
      <c r="C12" s="85" t="n">
        <v>1</v>
      </c>
      <c r="D12" s="86" t="s">
        <v>42</v>
      </c>
      <c r="E12" s="87" t="s">
        <v>43</v>
      </c>
      <c r="F12" s="88"/>
      <c r="G12" s="86" t="s">
        <v>42</v>
      </c>
      <c r="H12" s="87" t="s">
        <v>43</v>
      </c>
      <c r="I12" s="88"/>
      <c r="J12" s="86" t="s">
        <v>42</v>
      </c>
      <c r="K12" s="87" t="s">
        <v>43</v>
      </c>
      <c r="L12" s="88"/>
      <c r="M12" s="86" t="s">
        <v>42</v>
      </c>
      <c r="N12" s="87" t="s">
        <v>43</v>
      </c>
      <c r="O12" s="88"/>
      <c r="P12" s="86" t="s">
        <v>42</v>
      </c>
      <c r="Q12" s="87" t="s">
        <v>43</v>
      </c>
      <c r="R12" s="88"/>
      <c r="S12" s="90" t="str">
        <f aca="false">IF(SUM(F12:F15,I12:I15,L12:L15,O12:O15,R12:R15)=0,"Attente",SUM(F12:F15,I12:I15,L12:L15,O12:O15,R12:R15))</f>
        <v>Attente</v>
      </c>
      <c r="T12" s="91"/>
    </row>
    <row r="13" customFormat="false" ht="18" hidden="false" customHeight="true" outlineLevel="0" collapsed="false">
      <c r="A13" s="78"/>
      <c r="B13" s="89"/>
      <c r="C13" s="85" t="n">
        <v>2</v>
      </c>
      <c r="D13" s="86" t="s">
        <v>42</v>
      </c>
      <c r="E13" s="87" t="s">
        <v>43</v>
      </c>
      <c r="F13" s="88"/>
      <c r="G13" s="86" t="s">
        <v>42</v>
      </c>
      <c r="H13" s="87" t="s">
        <v>43</v>
      </c>
      <c r="I13" s="88"/>
      <c r="J13" s="86" t="s">
        <v>42</v>
      </c>
      <c r="K13" s="87" t="s">
        <v>43</v>
      </c>
      <c r="L13" s="88"/>
      <c r="M13" s="86" t="s">
        <v>42</v>
      </c>
      <c r="N13" s="87" t="s">
        <v>43</v>
      </c>
      <c r="O13" s="88"/>
      <c r="P13" s="86" t="s">
        <v>42</v>
      </c>
      <c r="Q13" s="87" t="s">
        <v>43</v>
      </c>
      <c r="R13" s="88"/>
      <c r="S13" s="90"/>
      <c r="T13" s="91"/>
    </row>
    <row r="14" customFormat="false" ht="18" hidden="false" customHeight="true" outlineLevel="0" collapsed="false">
      <c r="A14" s="78"/>
      <c r="B14" s="89"/>
      <c r="C14" s="85" t="n">
        <v>3</v>
      </c>
      <c r="D14" s="86" t="s">
        <v>42</v>
      </c>
      <c r="E14" s="87" t="s">
        <v>43</v>
      </c>
      <c r="F14" s="88"/>
      <c r="G14" s="86" t="s">
        <v>42</v>
      </c>
      <c r="H14" s="87" t="s">
        <v>43</v>
      </c>
      <c r="I14" s="88"/>
      <c r="J14" s="86" t="s">
        <v>42</v>
      </c>
      <c r="K14" s="87" t="s">
        <v>43</v>
      </c>
      <c r="L14" s="88"/>
      <c r="M14" s="86" t="s">
        <v>42</v>
      </c>
      <c r="N14" s="87" t="s">
        <v>43</v>
      </c>
      <c r="O14" s="88"/>
      <c r="P14" s="86" t="s">
        <v>42</v>
      </c>
      <c r="Q14" s="87" t="s">
        <v>43</v>
      </c>
      <c r="R14" s="88"/>
      <c r="S14" s="90"/>
      <c r="T14" s="91"/>
    </row>
    <row r="15" customFormat="false" ht="18" hidden="false" customHeight="true" outlineLevel="0" collapsed="false">
      <c r="A15" s="78"/>
      <c r="B15" s="89"/>
      <c r="C15" s="85" t="s">
        <v>44</v>
      </c>
      <c r="D15" s="86" t="s">
        <v>42</v>
      </c>
      <c r="E15" s="87" t="s">
        <v>43</v>
      </c>
      <c r="F15" s="88"/>
      <c r="G15" s="86" t="s">
        <v>42</v>
      </c>
      <c r="H15" s="87" t="s">
        <v>43</v>
      </c>
      <c r="I15" s="88"/>
      <c r="J15" s="86" t="s">
        <v>42</v>
      </c>
      <c r="K15" s="87" t="s">
        <v>43</v>
      </c>
      <c r="L15" s="88"/>
      <c r="M15" s="86" t="s">
        <v>42</v>
      </c>
      <c r="N15" s="87" t="s">
        <v>43</v>
      </c>
      <c r="O15" s="88"/>
      <c r="P15" s="86" t="s">
        <v>42</v>
      </c>
      <c r="Q15" s="87" t="s">
        <v>43</v>
      </c>
      <c r="R15" s="88"/>
      <c r="S15" s="90"/>
      <c r="T15" s="91"/>
    </row>
    <row r="16" customFormat="false" ht="18" hidden="false" customHeight="true" outlineLevel="0" collapsed="false">
      <c r="A16" s="78"/>
      <c r="B16" s="89"/>
      <c r="C16" s="85" t="n">
        <v>1</v>
      </c>
      <c r="D16" s="86" t="s">
        <v>42</v>
      </c>
      <c r="E16" s="87" t="s">
        <v>43</v>
      </c>
      <c r="F16" s="88"/>
      <c r="G16" s="86" t="s">
        <v>42</v>
      </c>
      <c r="H16" s="87" t="s">
        <v>43</v>
      </c>
      <c r="I16" s="88"/>
      <c r="J16" s="86" t="s">
        <v>42</v>
      </c>
      <c r="K16" s="87" t="s">
        <v>43</v>
      </c>
      <c r="L16" s="88"/>
      <c r="M16" s="86" t="s">
        <v>42</v>
      </c>
      <c r="N16" s="87" t="s">
        <v>43</v>
      </c>
      <c r="O16" s="88"/>
      <c r="P16" s="86" t="s">
        <v>42</v>
      </c>
      <c r="Q16" s="87" t="s">
        <v>43</v>
      </c>
      <c r="R16" s="88"/>
      <c r="S16" s="90" t="str">
        <f aca="false">IF(SUM(F16:F19,I16:I19,L16:L19,O16:O19,R16:R19)=0,"Attente",SUM(F16:F19,I16:I19,L16:L19,O16:O19,R16:R19))</f>
        <v>Attente</v>
      </c>
    </row>
    <row r="17" customFormat="false" ht="18" hidden="false" customHeight="true" outlineLevel="0" collapsed="false">
      <c r="A17" s="78"/>
      <c r="B17" s="89"/>
      <c r="C17" s="85" t="n">
        <v>2</v>
      </c>
      <c r="D17" s="86" t="s">
        <v>42</v>
      </c>
      <c r="E17" s="87" t="s">
        <v>43</v>
      </c>
      <c r="F17" s="88"/>
      <c r="G17" s="86" t="s">
        <v>42</v>
      </c>
      <c r="H17" s="87" t="s">
        <v>43</v>
      </c>
      <c r="I17" s="88"/>
      <c r="J17" s="86" t="s">
        <v>42</v>
      </c>
      <c r="K17" s="87" t="s">
        <v>43</v>
      </c>
      <c r="L17" s="88"/>
      <c r="M17" s="86" t="s">
        <v>42</v>
      </c>
      <c r="N17" s="87" t="s">
        <v>43</v>
      </c>
      <c r="O17" s="88"/>
      <c r="P17" s="86" t="s">
        <v>42</v>
      </c>
      <c r="Q17" s="87" t="s">
        <v>43</v>
      </c>
      <c r="R17" s="88"/>
      <c r="S17" s="90"/>
    </row>
    <row r="18" customFormat="false" ht="18" hidden="false" customHeight="true" outlineLevel="0" collapsed="false">
      <c r="A18" s="78"/>
      <c r="B18" s="89"/>
      <c r="C18" s="85" t="n">
        <v>3</v>
      </c>
      <c r="D18" s="86" t="s">
        <v>42</v>
      </c>
      <c r="E18" s="87" t="s">
        <v>43</v>
      </c>
      <c r="F18" s="88"/>
      <c r="G18" s="86" t="s">
        <v>42</v>
      </c>
      <c r="H18" s="87" t="s">
        <v>43</v>
      </c>
      <c r="I18" s="88"/>
      <c r="J18" s="86" t="s">
        <v>42</v>
      </c>
      <c r="K18" s="87" t="s">
        <v>43</v>
      </c>
      <c r="L18" s="88"/>
      <c r="M18" s="86" t="s">
        <v>42</v>
      </c>
      <c r="N18" s="87" t="s">
        <v>43</v>
      </c>
      <c r="O18" s="88"/>
      <c r="P18" s="86" t="s">
        <v>42</v>
      </c>
      <c r="Q18" s="87" t="s">
        <v>43</v>
      </c>
      <c r="R18" s="88"/>
      <c r="S18" s="90"/>
    </row>
    <row r="19" customFormat="false" ht="18" hidden="false" customHeight="true" outlineLevel="0" collapsed="false">
      <c r="A19" s="78"/>
      <c r="B19" s="89"/>
      <c r="C19" s="85" t="s">
        <v>44</v>
      </c>
      <c r="D19" s="86" t="s">
        <v>42</v>
      </c>
      <c r="E19" s="87" t="s">
        <v>43</v>
      </c>
      <c r="F19" s="88"/>
      <c r="G19" s="86" t="s">
        <v>42</v>
      </c>
      <c r="H19" s="87" t="s">
        <v>43</v>
      </c>
      <c r="I19" s="88"/>
      <c r="J19" s="86" t="s">
        <v>42</v>
      </c>
      <c r="K19" s="87" t="s">
        <v>43</v>
      </c>
      <c r="L19" s="88"/>
      <c r="M19" s="86" t="s">
        <v>42</v>
      </c>
      <c r="N19" s="87" t="s">
        <v>43</v>
      </c>
      <c r="O19" s="88"/>
      <c r="P19" s="86" t="s">
        <v>42</v>
      </c>
      <c r="Q19" s="87" t="s">
        <v>43</v>
      </c>
      <c r="R19" s="88"/>
      <c r="S19" s="90"/>
    </row>
    <row r="20" customFormat="false" ht="18" hidden="false" customHeight="true" outlineLevel="0" collapsed="false">
      <c r="A20" s="78"/>
      <c r="B20" s="92"/>
      <c r="C20" s="85" t="n">
        <v>1</v>
      </c>
      <c r="D20" s="86" t="s">
        <v>42</v>
      </c>
      <c r="E20" s="87" t="s">
        <v>43</v>
      </c>
      <c r="F20" s="88"/>
      <c r="G20" s="86" t="s">
        <v>42</v>
      </c>
      <c r="H20" s="87" t="s">
        <v>43</v>
      </c>
      <c r="I20" s="88"/>
      <c r="J20" s="86" t="s">
        <v>42</v>
      </c>
      <c r="K20" s="87" t="s">
        <v>43</v>
      </c>
      <c r="L20" s="88"/>
      <c r="M20" s="86" t="s">
        <v>42</v>
      </c>
      <c r="N20" s="87" t="s">
        <v>43</v>
      </c>
      <c r="O20" s="88"/>
      <c r="P20" s="86" t="s">
        <v>42</v>
      </c>
      <c r="Q20" s="87" t="s">
        <v>43</v>
      </c>
      <c r="R20" s="88"/>
      <c r="S20" s="93" t="str">
        <f aca="false">IF(SUM(F20:F23,I20:I23,L20:L23,O20:O23,R20:R23)=0,"Attente",SUM(F20:F23,I20:I23,L20:L23,O20:O23,R20:R23))</f>
        <v>Attente</v>
      </c>
    </row>
    <row r="21" customFormat="false" ht="18" hidden="false" customHeight="true" outlineLevel="0" collapsed="false">
      <c r="A21" s="78"/>
      <c r="B21" s="92"/>
      <c r="C21" s="85" t="n">
        <v>2</v>
      </c>
      <c r="D21" s="86" t="s">
        <v>42</v>
      </c>
      <c r="E21" s="87" t="s">
        <v>43</v>
      </c>
      <c r="F21" s="88"/>
      <c r="G21" s="86" t="s">
        <v>42</v>
      </c>
      <c r="H21" s="87" t="s">
        <v>43</v>
      </c>
      <c r="I21" s="88"/>
      <c r="J21" s="86" t="s">
        <v>42</v>
      </c>
      <c r="K21" s="87" t="s">
        <v>43</v>
      </c>
      <c r="L21" s="88"/>
      <c r="M21" s="86" t="s">
        <v>42</v>
      </c>
      <c r="N21" s="87" t="s">
        <v>43</v>
      </c>
      <c r="O21" s="88"/>
      <c r="P21" s="86" t="s">
        <v>42</v>
      </c>
      <c r="Q21" s="87" t="s">
        <v>43</v>
      </c>
      <c r="R21" s="88"/>
      <c r="S21" s="93"/>
    </row>
    <row r="22" customFormat="false" ht="18" hidden="false" customHeight="true" outlineLevel="0" collapsed="false">
      <c r="A22" s="78"/>
      <c r="B22" s="92"/>
      <c r="C22" s="85" t="n">
        <v>3</v>
      </c>
      <c r="D22" s="86" t="s">
        <v>42</v>
      </c>
      <c r="E22" s="87" t="s">
        <v>43</v>
      </c>
      <c r="F22" s="88"/>
      <c r="G22" s="86" t="s">
        <v>42</v>
      </c>
      <c r="H22" s="87" t="s">
        <v>43</v>
      </c>
      <c r="I22" s="88"/>
      <c r="J22" s="86" t="s">
        <v>42</v>
      </c>
      <c r="K22" s="87" t="s">
        <v>43</v>
      </c>
      <c r="L22" s="88"/>
      <c r="M22" s="86" t="s">
        <v>42</v>
      </c>
      <c r="N22" s="87" t="s">
        <v>43</v>
      </c>
      <c r="O22" s="88"/>
      <c r="P22" s="86" t="s">
        <v>42</v>
      </c>
      <c r="Q22" s="87" t="s">
        <v>43</v>
      </c>
      <c r="R22" s="88"/>
      <c r="S22" s="93"/>
    </row>
    <row r="23" customFormat="false" ht="18" hidden="false" customHeight="true" outlineLevel="0" collapsed="false">
      <c r="A23" s="78"/>
      <c r="B23" s="92"/>
      <c r="C23" s="94" t="s">
        <v>44</v>
      </c>
      <c r="D23" s="95" t="s">
        <v>42</v>
      </c>
      <c r="E23" s="96" t="s">
        <v>43</v>
      </c>
      <c r="F23" s="97"/>
      <c r="G23" s="95" t="s">
        <v>42</v>
      </c>
      <c r="H23" s="96" t="s">
        <v>43</v>
      </c>
      <c r="I23" s="97"/>
      <c r="J23" s="95" t="s">
        <v>42</v>
      </c>
      <c r="K23" s="96" t="s">
        <v>43</v>
      </c>
      <c r="L23" s="97"/>
      <c r="M23" s="95" t="s">
        <v>42</v>
      </c>
      <c r="N23" s="96" t="s">
        <v>43</v>
      </c>
      <c r="O23" s="97"/>
      <c r="P23" s="95" t="s">
        <v>42</v>
      </c>
      <c r="Q23" s="96" t="s">
        <v>43</v>
      </c>
      <c r="R23" s="97"/>
      <c r="S23" s="93"/>
    </row>
    <row r="24" customFormat="false" ht="18" hidden="false" customHeight="true" outlineLevel="0" collapsed="false">
      <c r="A24" s="78" t="s">
        <v>45</v>
      </c>
      <c r="B24" s="79"/>
      <c r="C24" s="80" t="n">
        <v>1</v>
      </c>
      <c r="D24" s="81" t="s">
        <v>42</v>
      </c>
      <c r="E24" s="82" t="s">
        <v>43</v>
      </c>
      <c r="F24" s="83"/>
      <c r="G24" s="81" t="s">
        <v>42</v>
      </c>
      <c r="H24" s="82" t="s">
        <v>43</v>
      </c>
      <c r="I24" s="83"/>
      <c r="J24" s="81" t="s">
        <v>42</v>
      </c>
      <c r="K24" s="82" t="s">
        <v>43</v>
      </c>
      <c r="L24" s="83"/>
      <c r="M24" s="81" t="s">
        <v>42</v>
      </c>
      <c r="N24" s="82" t="s">
        <v>43</v>
      </c>
      <c r="O24" s="83"/>
      <c r="P24" s="81" t="s">
        <v>42</v>
      </c>
      <c r="Q24" s="82" t="s">
        <v>43</v>
      </c>
      <c r="R24" s="83"/>
      <c r="S24" s="84" t="str">
        <f aca="false">IF(SUM(F24:F27,I24:I27,L24:L27,O24:O27,R24:R27)=0,"Attente",SUM(F24:F27,I24:I27,L24:L27,O24:O27,R24:R27))</f>
        <v>Attente</v>
      </c>
    </row>
    <row r="25" customFormat="false" ht="18" hidden="false" customHeight="true" outlineLevel="0" collapsed="false">
      <c r="A25" s="78"/>
      <c r="B25" s="79"/>
      <c r="C25" s="85" t="n">
        <v>2</v>
      </c>
      <c r="D25" s="86" t="s">
        <v>42</v>
      </c>
      <c r="E25" s="87" t="s">
        <v>43</v>
      </c>
      <c r="F25" s="88"/>
      <c r="G25" s="86" t="s">
        <v>42</v>
      </c>
      <c r="H25" s="87" t="s">
        <v>43</v>
      </c>
      <c r="I25" s="88"/>
      <c r="J25" s="86" t="s">
        <v>42</v>
      </c>
      <c r="K25" s="87" t="s">
        <v>43</v>
      </c>
      <c r="L25" s="88"/>
      <c r="M25" s="86" t="s">
        <v>42</v>
      </c>
      <c r="N25" s="87" t="s">
        <v>43</v>
      </c>
      <c r="O25" s="88"/>
      <c r="P25" s="86" t="s">
        <v>42</v>
      </c>
      <c r="Q25" s="87" t="s">
        <v>43</v>
      </c>
      <c r="R25" s="88"/>
      <c r="S25" s="84"/>
    </row>
    <row r="26" customFormat="false" ht="18" hidden="false" customHeight="true" outlineLevel="0" collapsed="false">
      <c r="A26" s="78"/>
      <c r="B26" s="79"/>
      <c r="C26" s="85" t="n">
        <v>3</v>
      </c>
      <c r="D26" s="86" t="s">
        <v>42</v>
      </c>
      <c r="E26" s="87" t="s">
        <v>43</v>
      </c>
      <c r="F26" s="88"/>
      <c r="G26" s="86" t="s">
        <v>42</v>
      </c>
      <c r="H26" s="87" t="s">
        <v>43</v>
      </c>
      <c r="I26" s="88"/>
      <c r="J26" s="86" t="s">
        <v>42</v>
      </c>
      <c r="K26" s="87" t="s">
        <v>43</v>
      </c>
      <c r="L26" s="88"/>
      <c r="M26" s="86" t="s">
        <v>42</v>
      </c>
      <c r="N26" s="87" t="s">
        <v>43</v>
      </c>
      <c r="O26" s="88"/>
      <c r="P26" s="86" t="s">
        <v>42</v>
      </c>
      <c r="Q26" s="87" t="s">
        <v>43</v>
      </c>
      <c r="R26" s="88"/>
      <c r="S26" s="84"/>
    </row>
    <row r="27" customFormat="false" ht="18" hidden="false" customHeight="true" outlineLevel="0" collapsed="false">
      <c r="A27" s="78"/>
      <c r="B27" s="79"/>
      <c r="C27" s="85" t="s">
        <v>44</v>
      </c>
      <c r="D27" s="86" t="s">
        <v>42</v>
      </c>
      <c r="E27" s="87" t="s">
        <v>43</v>
      </c>
      <c r="F27" s="88"/>
      <c r="G27" s="86" t="s">
        <v>42</v>
      </c>
      <c r="H27" s="87" t="s">
        <v>43</v>
      </c>
      <c r="I27" s="88"/>
      <c r="J27" s="86" t="s">
        <v>42</v>
      </c>
      <c r="K27" s="87" t="s">
        <v>43</v>
      </c>
      <c r="L27" s="88"/>
      <c r="M27" s="86" t="s">
        <v>42</v>
      </c>
      <c r="N27" s="87" t="s">
        <v>43</v>
      </c>
      <c r="O27" s="88"/>
      <c r="P27" s="86" t="s">
        <v>42</v>
      </c>
      <c r="Q27" s="87" t="s">
        <v>43</v>
      </c>
      <c r="R27" s="88"/>
      <c r="S27" s="84"/>
    </row>
    <row r="28" customFormat="false" ht="18" hidden="false" customHeight="true" outlineLevel="0" collapsed="false">
      <c r="A28" s="78"/>
      <c r="B28" s="89"/>
      <c r="C28" s="85" t="n">
        <v>1</v>
      </c>
      <c r="D28" s="86" t="s">
        <v>42</v>
      </c>
      <c r="E28" s="87" t="s">
        <v>43</v>
      </c>
      <c r="F28" s="88"/>
      <c r="G28" s="86" t="s">
        <v>42</v>
      </c>
      <c r="H28" s="87" t="s">
        <v>43</v>
      </c>
      <c r="I28" s="88"/>
      <c r="J28" s="86" t="s">
        <v>42</v>
      </c>
      <c r="K28" s="87" t="s">
        <v>43</v>
      </c>
      <c r="L28" s="88"/>
      <c r="M28" s="86" t="s">
        <v>42</v>
      </c>
      <c r="N28" s="87" t="s">
        <v>43</v>
      </c>
      <c r="O28" s="88"/>
      <c r="P28" s="86" t="s">
        <v>42</v>
      </c>
      <c r="Q28" s="87" t="s">
        <v>43</v>
      </c>
      <c r="R28" s="88"/>
      <c r="S28" s="90" t="str">
        <f aca="false">IF(SUM(F28:F31,I28:I31,L28:L31,O28:O31,R28:R31)=0,"Attente",SUM(F28:F31,I28:I31,L28:L31,O28:O31,R28:R31))</f>
        <v>Attente</v>
      </c>
    </row>
    <row r="29" customFormat="false" ht="18" hidden="false" customHeight="true" outlineLevel="0" collapsed="false">
      <c r="A29" s="78"/>
      <c r="B29" s="89"/>
      <c r="C29" s="85" t="n">
        <v>2</v>
      </c>
      <c r="D29" s="86" t="s">
        <v>42</v>
      </c>
      <c r="E29" s="87" t="s">
        <v>43</v>
      </c>
      <c r="F29" s="88"/>
      <c r="G29" s="86" t="s">
        <v>42</v>
      </c>
      <c r="H29" s="87" t="s">
        <v>43</v>
      </c>
      <c r="I29" s="88"/>
      <c r="J29" s="86" t="s">
        <v>42</v>
      </c>
      <c r="K29" s="87" t="s">
        <v>43</v>
      </c>
      <c r="L29" s="88"/>
      <c r="M29" s="86" t="s">
        <v>42</v>
      </c>
      <c r="N29" s="87" t="s">
        <v>43</v>
      </c>
      <c r="O29" s="88"/>
      <c r="P29" s="86" t="s">
        <v>42</v>
      </c>
      <c r="Q29" s="87" t="s">
        <v>43</v>
      </c>
      <c r="R29" s="88"/>
      <c r="S29" s="90"/>
    </row>
    <row r="30" customFormat="false" ht="18" hidden="false" customHeight="true" outlineLevel="0" collapsed="false">
      <c r="A30" s="78"/>
      <c r="B30" s="89"/>
      <c r="C30" s="85" t="n">
        <v>3</v>
      </c>
      <c r="D30" s="86" t="s">
        <v>42</v>
      </c>
      <c r="E30" s="87" t="s">
        <v>43</v>
      </c>
      <c r="F30" s="88"/>
      <c r="G30" s="86" t="s">
        <v>42</v>
      </c>
      <c r="H30" s="87" t="s">
        <v>43</v>
      </c>
      <c r="I30" s="88"/>
      <c r="J30" s="86" t="s">
        <v>42</v>
      </c>
      <c r="K30" s="87" t="s">
        <v>43</v>
      </c>
      <c r="L30" s="88"/>
      <c r="M30" s="86" t="s">
        <v>42</v>
      </c>
      <c r="N30" s="87" t="s">
        <v>43</v>
      </c>
      <c r="O30" s="88"/>
      <c r="P30" s="86" t="s">
        <v>42</v>
      </c>
      <c r="Q30" s="87" t="s">
        <v>43</v>
      </c>
      <c r="R30" s="88"/>
      <c r="S30" s="90"/>
    </row>
    <row r="31" customFormat="false" ht="18" hidden="false" customHeight="true" outlineLevel="0" collapsed="false">
      <c r="A31" s="78"/>
      <c r="B31" s="89"/>
      <c r="C31" s="85" t="s">
        <v>44</v>
      </c>
      <c r="D31" s="86" t="s">
        <v>42</v>
      </c>
      <c r="E31" s="87" t="s">
        <v>43</v>
      </c>
      <c r="F31" s="88"/>
      <c r="G31" s="86" t="s">
        <v>42</v>
      </c>
      <c r="H31" s="87" t="s">
        <v>43</v>
      </c>
      <c r="I31" s="88"/>
      <c r="J31" s="86" t="s">
        <v>42</v>
      </c>
      <c r="K31" s="87" t="s">
        <v>43</v>
      </c>
      <c r="L31" s="88"/>
      <c r="M31" s="86" t="s">
        <v>42</v>
      </c>
      <c r="N31" s="87" t="s">
        <v>43</v>
      </c>
      <c r="O31" s="88"/>
      <c r="P31" s="86" t="s">
        <v>42</v>
      </c>
      <c r="Q31" s="87" t="s">
        <v>43</v>
      </c>
      <c r="R31" s="88"/>
      <c r="S31" s="90"/>
    </row>
    <row r="32" customFormat="false" ht="18" hidden="false" customHeight="true" outlineLevel="0" collapsed="false">
      <c r="A32" s="78"/>
      <c r="B32" s="89"/>
      <c r="C32" s="85" t="n">
        <v>1</v>
      </c>
      <c r="D32" s="86" t="s">
        <v>42</v>
      </c>
      <c r="E32" s="87" t="s">
        <v>43</v>
      </c>
      <c r="F32" s="88"/>
      <c r="G32" s="86" t="s">
        <v>42</v>
      </c>
      <c r="H32" s="87" t="s">
        <v>43</v>
      </c>
      <c r="I32" s="88"/>
      <c r="J32" s="86" t="s">
        <v>42</v>
      </c>
      <c r="K32" s="87" t="s">
        <v>43</v>
      </c>
      <c r="L32" s="88"/>
      <c r="M32" s="86" t="s">
        <v>42</v>
      </c>
      <c r="N32" s="87" t="s">
        <v>43</v>
      </c>
      <c r="O32" s="88"/>
      <c r="P32" s="86" t="s">
        <v>42</v>
      </c>
      <c r="Q32" s="87" t="s">
        <v>43</v>
      </c>
      <c r="R32" s="88"/>
      <c r="S32" s="90" t="str">
        <f aca="false">IF(SUM(F32:F35,I32:I35,L32:L35,O32:O35,R32:R35)=0,"Attente",SUM(F32:F35,I32:I35,L32:L35,O32:O35,R32:R35))</f>
        <v>Attente</v>
      </c>
    </row>
    <row r="33" customFormat="false" ht="18" hidden="false" customHeight="true" outlineLevel="0" collapsed="false">
      <c r="A33" s="78"/>
      <c r="B33" s="89"/>
      <c r="C33" s="85" t="n">
        <v>2</v>
      </c>
      <c r="D33" s="86" t="s">
        <v>42</v>
      </c>
      <c r="E33" s="87" t="s">
        <v>43</v>
      </c>
      <c r="F33" s="88"/>
      <c r="G33" s="86" t="s">
        <v>42</v>
      </c>
      <c r="H33" s="87" t="s">
        <v>43</v>
      </c>
      <c r="I33" s="88"/>
      <c r="J33" s="86" t="s">
        <v>42</v>
      </c>
      <c r="K33" s="87" t="s">
        <v>43</v>
      </c>
      <c r="L33" s="88"/>
      <c r="M33" s="86" t="s">
        <v>42</v>
      </c>
      <c r="N33" s="87" t="s">
        <v>43</v>
      </c>
      <c r="O33" s="88"/>
      <c r="P33" s="86" t="s">
        <v>42</v>
      </c>
      <c r="Q33" s="87" t="s">
        <v>43</v>
      </c>
      <c r="R33" s="88"/>
      <c r="S33" s="90"/>
    </row>
    <row r="34" customFormat="false" ht="18" hidden="false" customHeight="true" outlineLevel="0" collapsed="false">
      <c r="A34" s="78"/>
      <c r="B34" s="89"/>
      <c r="C34" s="85" t="n">
        <v>3</v>
      </c>
      <c r="D34" s="86" t="s">
        <v>42</v>
      </c>
      <c r="E34" s="87" t="s">
        <v>43</v>
      </c>
      <c r="F34" s="88"/>
      <c r="G34" s="86" t="s">
        <v>42</v>
      </c>
      <c r="H34" s="87" t="s">
        <v>43</v>
      </c>
      <c r="I34" s="88"/>
      <c r="J34" s="86" t="s">
        <v>42</v>
      </c>
      <c r="K34" s="87" t="s">
        <v>43</v>
      </c>
      <c r="L34" s="88"/>
      <c r="M34" s="86" t="s">
        <v>42</v>
      </c>
      <c r="N34" s="87" t="s">
        <v>43</v>
      </c>
      <c r="O34" s="88"/>
      <c r="P34" s="86" t="s">
        <v>42</v>
      </c>
      <c r="Q34" s="87" t="s">
        <v>43</v>
      </c>
      <c r="R34" s="88"/>
      <c r="S34" s="90"/>
    </row>
    <row r="35" customFormat="false" ht="18" hidden="false" customHeight="true" outlineLevel="0" collapsed="false">
      <c r="A35" s="78"/>
      <c r="B35" s="89"/>
      <c r="C35" s="85" t="s">
        <v>44</v>
      </c>
      <c r="D35" s="86" t="s">
        <v>42</v>
      </c>
      <c r="E35" s="87" t="s">
        <v>43</v>
      </c>
      <c r="F35" s="88"/>
      <c r="G35" s="86" t="s">
        <v>42</v>
      </c>
      <c r="H35" s="87" t="s">
        <v>43</v>
      </c>
      <c r="I35" s="88"/>
      <c r="J35" s="86" t="s">
        <v>42</v>
      </c>
      <c r="K35" s="87" t="s">
        <v>43</v>
      </c>
      <c r="L35" s="88"/>
      <c r="M35" s="86" t="s">
        <v>42</v>
      </c>
      <c r="N35" s="87" t="s">
        <v>43</v>
      </c>
      <c r="O35" s="88"/>
      <c r="P35" s="86" t="s">
        <v>42</v>
      </c>
      <c r="Q35" s="87" t="s">
        <v>43</v>
      </c>
      <c r="R35" s="88"/>
      <c r="S35" s="90"/>
    </row>
    <row r="36" customFormat="false" ht="18" hidden="false" customHeight="true" outlineLevel="0" collapsed="false">
      <c r="A36" s="78"/>
      <c r="B36" s="92"/>
      <c r="C36" s="85" t="n">
        <v>1</v>
      </c>
      <c r="D36" s="86" t="s">
        <v>42</v>
      </c>
      <c r="E36" s="87" t="s">
        <v>43</v>
      </c>
      <c r="F36" s="88"/>
      <c r="G36" s="86" t="s">
        <v>42</v>
      </c>
      <c r="H36" s="87" t="s">
        <v>43</v>
      </c>
      <c r="I36" s="88"/>
      <c r="J36" s="86" t="s">
        <v>42</v>
      </c>
      <c r="K36" s="87" t="s">
        <v>43</v>
      </c>
      <c r="L36" s="88"/>
      <c r="M36" s="86" t="s">
        <v>42</v>
      </c>
      <c r="N36" s="87" t="s">
        <v>43</v>
      </c>
      <c r="O36" s="88"/>
      <c r="P36" s="86" t="s">
        <v>42</v>
      </c>
      <c r="Q36" s="87" t="s">
        <v>43</v>
      </c>
      <c r="R36" s="88"/>
      <c r="S36" s="93" t="str">
        <f aca="false">IF(SUM(F36:F39,I36:I39,L36:L39,O36:O39,R36:R39)=0,"Attente",SUM(F36:F39,I36:I39,L36:L39,O36:O39,R36:R39))</f>
        <v>Attente</v>
      </c>
    </row>
    <row r="37" customFormat="false" ht="18" hidden="false" customHeight="true" outlineLevel="0" collapsed="false">
      <c r="A37" s="78"/>
      <c r="B37" s="92"/>
      <c r="C37" s="85" t="n">
        <v>2</v>
      </c>
      <c r="D37" s="86" t="s">
        <v>42</v>
      </c>
      <c r="E37" s="87" t="s">
        <v>43</v>
      </c>
      <c r="F37" s="88"/>
      <c r="G37" s="86" t="s">
        <v>42</v>
      </c>
      <c r="H37" s="87" t="s">
        <v>43</v>
      </c>
      <c r="I37" s="88"/>
      <c r="J37" s="86" t="s">
        <v>42</v>
      </c>
      <c r="K37" s="87" t="s">
        <v>43</v>
      </c>
      <c r="L37" s="88"/>
      <c r="M37" s="86" t="s">
        <v>42</v>
      </c>
      <c r="N37" s="87" t="s">
        <v>43</v>
      </c>
      <c r="O37" s="88"/>
      <c r="P37" s="86" t="s">
        <v>42</v>
      </c>
      <c r="Q37" s="87" t="s">
        <v>43</v>
      </c>
      <c r="R37" s="88"/>
      <c r="S37" s="93"/>
    </row>
    <row r="38" customFormat="false" ht="18" hidden="false" customHeight="true" outlineLevel="0" collapsed="false">
      <c r="A38" s="78"/>
      <c r="B38" s="92"/>
      <c r="C38" s="85" t="n">
        <v>3</v>
      </c>
      <c r="D38" s="86" t="s">
        <v>42</v>
      </c>
      <c r="E38" s="87" t="s">
        <v>43</v>
      </c>
      <c r="F38" s="88"/>
      <c r="G38" s="86" t="s">
        <v>42</v>
      </c>
      <c r="H38" s="87" t="s">
        <v>43</v>
      </c>
      <c r="I38" s="88"/>
      <c r="J38" s="86" t="s">
        <v>42</v>
      </c>
      <c r="K38" s="87" t="s">
        <v>43</v>
      </c>
      <c r="L38" s="88"/>
      <c r="M38" s="86" t="s">
        <v>42</v>
      </c>
      <c r="N38" s="87" t="s">
        <v>43</v>
      </c>
      <c r="O38" s="88"/>
      <c r="P38" s="86" t="s">
        <v>42</v>
      </c>
      <c r="Q38" s="87" t="s">
        <v>43</v>
      </c>
      <c r="R38" s="88"/>
      <c r="S38" s="93"/>
    </row>
    <row r="39" customFormat="false" ht="18" hidden="false" customHeight="true" outlineLevel="0" collapsed="false">
      <c r="A39" s="78"/>
      <c r="B39" s="92"/>
      <c r="C39" s="94" t="s">
        <v>44</v>
      </c>
      <c r="D39" s="95" t="s">
        <v>42</v>
      </c>
      <c r="E39" s="96" t="s">
        <v>43</v>
      </c>
      <c r="F39" s="97"/>
      <c r="G39" s="95" t="s">
        <v>42</v>
      </c>
      <c r="H39" s="96" t="s">
        <v>43</v>
      </c>
      <c r="I39" s="97"/>
      <c r="J39" s="95" t="s">
        <v>42</v>
      </c>
      <c r="K39" s="96" t="s">
        <v>43</v>
      </c>
      <c r="L39" s="97"/>
      <c r="M39" s="95" t="s">
        <v>42</v>
      </c>
      <c r="N39" s="96" t="s">
        <v>43</v>
      </c>
      <c r="O39" s="97"/>
      <c r="P39" s="95" t="s">
        <v>42</v>
      </c>
      <c r="Q39" s="96" t="s">
        <v>43</v>
      </c>
      <c r="R39" s="97"/>
      <c r="S39" s="93"/>
    </row>
    <row r="40" customFormat="false" ht="18" hidden="false" customHeight="true" outlineLevel="0" collapsed="false">
      <c r="A40" s="78" t="s">
        <v>46</v>
      </c>
      <c r="B40" s="79"/>
      <c r="C40" s="80" t="n">
        <v>1</v>
      </c>
      <c r="D40" s="81" t="s">
        <v>42</v>
      </c>
      <c r="E40" s="82" t="s">
        <v>43</v>
      </c>
      <c r="F40" s="83"/>
      <c r="G40" s="81" t="s">
        <v>42</v>
      </c>
      <c r="H40" s="82" t="s">
        <v>43</v>
      </c>
      <c r="I40" s="83"/>
      <c r="J40" s="81" t="s">
        <v>42</v>
      </c>
      <c r="K40" s="82" t="s">
        <v>43</v>
      </c>
      <c r="L40" s="83"/>
      <c r="M40" s="81" t="s">
        <v>42</v>
      </c>
      <c r="N40" s="82" t="s">
        <v>43</v>
      </c>
      <c r="O40" s="83"/>
      <c r="P40" s="81" t="s">
        <v>42</v>
      </c>
      <c r="Q40" s="82" t="s">
        <v>43</v>
      </c>
      <c r="R40" s="83"/>
      <c r="S40" s="84" t="str">
        <f aca="false">IF(SUM(F40:F43,I40:I43,L40:L43,O40:O43,R40:R43)=0,"Attente",SUM(F40:F43,I40:I43,L40:L43,O40:O43,R40:R43))</f>
        <v>Attente</v>
      </c>
    </row>
    <row r="41" customFormat="false" ht="18" hidden="false" customHeight="true" outlineLevel="0" collapsed="false">
      <c r="A41" s="78"/>
      <c r="B41" s="79"/>
      <c r="C41" s="85" t="n">
        <v>2</v>
      </c>
      <c r="D41" s="86" t="s">
        <v>42</v>
      </c>
      <c r="E41" s="87" t="s">
        <v>43</v>
      </c>
      <c r="F41" s="88"/>
      <c r="G41" s="86" t="s">
        <v>42</v>
      </c>
      <c r="H41" s="87" t="s">
        <v>43</v>
      </c>
      <c r="I41" s="88"/>
      <c r="J41" s="86" t="s">
        <v>42</v>
      </c>
      <c r="K41" s="87" t="s">
        <v>43</v>
      </c>
      <c r="L41" s="88"/>
      <c r="M41" s="86" t="s">
        <v>42</v>
      </c>
      <c r="N41" s="87" t="s">
        <v>43</v>
      </c>
      <c r="O41" s="88"/>
      <c r="P41" s="86" t="s">
        <v>42</v>
      </c>
      <c r="Q41" s="87" t="s">
        <v>43</v>
      </c>
      <c r="R41" s="88"/>
      <c r="S41" s="84"/>
    </row>
    <row r="42" customFormat="false" ht="18" hidden="false" customHeight="true" outlineLevel="0" collapsed="false">
      <c r="A42" s="78"/>
      <c r="B42" s="79"/>
      <c r="C42" s="85" t="n">
        <v>3</v>
      </c>
      <c r="D42" s="86" t="s">
        <v>42</v>
      </c>
      <c r="E42" s="87" t="s">
        <v>43</v>
      </c>
      <c r="F42" s="88"/>
      <c r="G42" s="86" t="s">
        <v>42</v>
      </c>
      <c r="H42" s="87" t="s">
        <v>43</v>
      </c>
      <c r="I42" s="88"/>
      <c r="J42" s="86" t="s">
        <v>42</v>
      </c>
      <c r="K42" s="87" t="s">
        <v>43</v>
      </c>
      <c r="L42" s="88"/>
      <c r="M42" s="86" t="s">
        <v>42</v>
      </c>
      <c r="N42" s="87" t="s">
        <v>43</v>
      </c>
      <c r="O42" s="88"/>
      <c r="P42" s="86" t="s">
        <v>42</v>
      </c>
      <c r="Q42" s="87" t="s">
        <v>43</v>
      </c>
      <c r="R42" s="88"/>
      <c r="S42" s="84"/>
    </row>
    <row r="43" customFormat="false" ht="18" hidden="false" customHeight="true" outlineLevel="0" collapsed="false">
      <c r="A43" s="78"/>
      <c r="B43" s="79"/>
      <c r="C43" s="85" t="s">
        <v>44</v>
      </c>
      <c r="D43" s="86" t="s">
        <v>42</v>
      </c>
      <c r="E43" s="87" t="s">
        <v>43</v>
      </c>
      <c r="F43" s="88"/>
      <c r="G43" s="86" t="s">
        <v>42</v>
      </c>
      <c r="H43" s="87" t="s">
        <v>43</v>
      </c>
      <c r="I43" s="88"/>
      <c r="J43" s="86" t="s">
        <v>42</v>
      </c>
      <c r="K43" s="87" t="s">
        <v>43</v>
      </c>
      <c r="L43" s="88"/>
      <c r="M43" s="86" t="s">
        <v>42</v>
      </c>
      <c r="N43" s="87" t="s">
        <v>43</v>
      </c>
      <c r="O43" s="88"/>
      <c r="P43" s="86" t="s">
        <v>42</v>
      </c>
      <c r="Q43" s="87" t="s">
        <v>43</v>
      </c>
      <c r="R43" s="88"/>
      <c r="S43" s="84"/>
    </row>
    <row r="44" customFormat="false" ht="18" hidden="false" customHeight="true" outlineLevel="0" collapsed="false">
      <c r="A44" s="78"/>
      <c r="B44" s="89"/>
      <c r="C44" s="85" t="n">
        <v>1</v>
      </c>
      <c r="D44" s="86" t="s">
        <v>42</v>
      </c>
      <c r="E44" s="87" t="s">
        <v>43</v>
      </c>
      <c r="F44" s="88"/>
      <c r="G44" s="86" t="s">
        <v>42</v>
      </c>
      <c r="H44" s="87" t="s">
        <v>43</v>
      </c>
      <c r="I44" s="88"/>
      <c r="J44" s="86" t="s">
        <v>42</v>
      </c>
      <c r="K44" s="87" t="s">
        <v>43</v>
      </c>
      <c r="L44" s="88"/>
      <c r="M44" s="86" t="s">
        <v>42</v>
      </c>
      <c r="N44" s="87" t="s">
        <v>43</v>
      </c>
      <c r="O44" s="88"/>
      <c r="P44" s="86" t="s">
        <v>42</v>
      </c>
      <c r="Q44" s="87" t="s">
        <v>43</v>
      </c>
      <c r="R44" s="88"/>
      <c r="S44" s="90" t="str">
        <f aca="false">IF(SUM(F44:F47,I44:I47,L44:L47,O44:O47,R44:R47)=0,"Attente",SUM(F44:F47,I44:I47,L44:L47,O44:O47,R44:R47))</f>
        <v>Attente</v>
      </c>
    </row>
    <row r="45" customFormat="false" ht="18" hidden="false" customHeight="true" outlineLevel="0" collapsed="false">
      <c r="A45" s="78"/>
      <c r="B45" s="89"/>
      <c r="C45" s="85" t="n">
        <v>2</v>
      </c>
      <c r="D45" s="86" t="s">
        <v>42</v>
      </c>
      <c r="E45" s="87" t="s">
        <v>43</v>
      </c>
      <c r="F45" s="88"/>
      <c r="G45" s="86" t="s">
        <v>42</v>
      </c>
      <c r="H45" s="87" t="s">
        <v>43</v>
      </c>
      <c r="I45" s="88"/>
      <c r="J45" s="86" t="s">
        <v>42</v>
      </c>
      <c r="K45" s="87" t="s">
        <v>43</v>
      </c>
      <c r="L45" s="88"/>
      <c r="M45" s="86" t="s">
        <v>42</v>
      </c>
      <c r="N45" s="87" t="s">
        <v>43</v>
      </c>
      <c r="O45" s="88"/>
      <c r="P45" s="86" t="s">
        <v>42</v>
      </c>
      <c r="Q45" s="87" t="s">
        <v>43</v>
      </c>
      <c r="R45" s="88"/>
      <c r="S45" s="90"/>
    </row>
    <row r="46" customFormat="false" ht="18" hidden="false" customHeight="true" outlineLevel="0" collapsed="false">
      <c r="A46" s="78"/>
      <c r="B46" s="89"/>
      <c r="C46" s="85" t="n">
        <v>3</v>
      </c>
      <c r="D46" s="86" t="s">
        <v>42</v>
      </c>
      <c r="E46" s="87" t="s">
        <v>43</v>
      </c>
      <c r="F46" s="88"/>
      <c r="G46" s="86" t="s">
        <v>42</v>
      </c>
      <c r="H46" s="87" t="s">
        <v>43</v>
      </c>
      <c r="I46" s="88"/>
      <c r="J46" s="86" t="s">
        <v>42</v>
      </c>
      <c r="K46" s="87" t="s">
        <v>43</v>
      </c>
      <c r="L46" s="88"/>
      <c r="M46" s="86" t="s">
        <v>42</v>
      </c>
      <c r="N46" s="87" t="s">
        <v>43</v>
      </c>
      <c r="O46" s="88"/>
      <c r="P46" s="86" t="s">
        <v>42</v>
      </c>
      <c r="Q46" s="87" t="s">
        <v>43</v>
      </c>
      <c r="R46" s="88"/>
      <c r="S46" s="90"/>
    </row>
    <row r="47" customFormat="false" ht="18" hidden="false" customHeight="true" outlineLevel="0" collapsed="false">
      <c r="A47" s="78"/>
      <c r="B47" s="89"/>
      <c r="C47" s="85" t="s">
        <v>44</v>
      </c>
      <c r="D47" s="86" t="s">
        <v>42</v>
      </c>
      <c r="E47" s="87" t="s">
        <v>43</v>
      </c>
      <c r="F47" s="88"/>
      <c r="G47" s="86" t="s">
        <v>42</v>
      </c>
      <c r="H47" s="87" t="s">
        <v>43</v>
      </c>
      <c r="I47" s="88"/>
      <c r="J47" s="86" t="s">
        <v>42</v>
      </c>
      <c r="K47" s="87" t="s">
        <v>43</v>
      </c>
      <c r="L47" s="88"/>
      <c r="M47" s="86" t="s">
        <v>42</v>
      </c>
      <c r="N47" s="87" t="s">
        <v>43</v>
      </c>
      <c r="O47" s="88"/>
      <c r="P47" s="86" t="s">
        <v>42</v>
      </c>
      <c r="Q47" s="87" t="s">
        <v>43</v>
      </c>
      <c r="R47" s="88"/>
      <c r="S47" s="90"/>
    </row>
    <row r="48" customFormat="false" ht="18" hidden="false" customHeight="true" outlineLevel="0" collapsed="false">
      <c r="A48" s="78"/>
      <c r="B48" s="89"/>
      <c r="C48" s="85" t="n">
        <v>1</v>
      </c>
      <c r="D48" s="86" t="s">
        <v>42</v>
      </c>
      <c r="E48" s="87" t="s">
        <v>43</v>
      </c>
      <c r="F48" s="88"/>
      <c r="G48" s="86" t="s">
        <v>42</v>
      </c>
      <c r="H48" s="87" t="s">
        <v>43</v>
      </c>
      <c r="I48" s="88"/>
      <c r="J48" s="86" t="s">
        <v>42</v>
      </c>
      <c r="K48" s="87" t="s">
        <v>43</v>
      </c>
      <c r="L48" s="88"/>
      <c r="M48" s="86" t="s">
        <v>42</v>
      </c>
      <c r="N48" s="87" t="s">
        <v>43</v>
      </c>
      <c r="O48" s="88"/>
      <c r="P48" s="86" t="s">
        <v>42</v>
      </c>
      <c r="Q48" s="87" t="s">
        <v>43</v>
      </c>
      <c r="R48" s="88"/>
      <c r="S48" s="90" t="str">
        <f aca="false">IF(SUM(F48:F51,I48:I51,L48:L51,O48:O51,R48:R51)=0,"Attente",SUM(F48:F51,I48:I51,L48:L51,O48:O51,R48:R51))</f>
        <v>Attente</v>
      </c>
    </row>
    <row r="49" customFormat="false" ht="18" hidden="false" customHeight="true" outlineLevel="0" collapsed="false">
      <c r="A49" s="78"/>
      <c r="B49" s="89"/>
      <c r="C49" s="85" t="n">
        <v>2</v>
      </c>
      <c r="D49" s="86" t="s">
        <v>42</v>
      </c>
      <c r="E49" s="87" t="s">
        <v>43</v>
      </c>
      <c r="F49" s="88"/>
      <c r="G49" s="86" t="s">
        <v>42</v>
      </c>
      <c r="H49" s="87" t="s">
        <v>43</v>
      </c>
      <c r="I49" s="88"/>
      <c r="J49" s="86" t="s">
        <v>42</v>
      </c>
      <c r="K49" s="87" t="s">
        <v>43</v>
      </c>
      <c r="L49" s="88"/>
      <c r="M49" s="86" t="s">
        <v>42</v>
      </c>
      <c r="N49" s="87" t="s">
        <v>43</v>
      </c>
      <c r="O49" s="88"/>
      <c r="P49" s="86" t="s">
        <v>42</v>
      </c>
      <c r="Q49" s="87" t="s">
        <v>43</v>
      </c>
      <c r="R49" s="88"/>
      <c r="S49" s="90"/>
    </row>
    <row r="50" customFormat="false" ht="18" hidden="false" customHeight="true" outlineLevel="0" collapsed="false">
      <c r="A50" s="78"/>
      <c r="B50" s="89"/>
      <c r="C50" s="85" t="n">
        <v>3</v>
      </c>
      <c r="D50" s="86" t="s">
        <v>42</v>
      </c>
      <c r="E50" s="87" t="s">
        <v>43</v>
      </c>
      <c r="F50" s="88"/>
      <c r="G50" s="86" t="s">
        <v>42</v>
      </c>
      <c r="H50" s="87" t="s">
        <v>43</v>
      </c>
      <c r="I50" s="88"/>
      <c r="J50" s="86" t="s">
        <v>42</v>
      </c>
      <c r="K50" s="87" t="s">
        <v>43</v>
      </c>
      <c r="L50" s="88"/>
      <c r="M50" s="86" t="s">
        <v>42</v>
      </c>
      <c r="N50" s="87" t="s">
        <v>43</v>
      </c>
      <c r="O50" s="88"/>
      <c r="P50" s="86" t="s">
        <v>42</v>
      </c>
      <c r="Q50" s="87" t="s">
        <v>43</v>
      </c>
      <c r="R50" s="88"/>
      <c r="S50" s="90"/>
    </row>
    <row r="51" customFormat="false" ht="18" hidden="false" customHeight="true" outlineLevel="0" collapsed="false">
      <c r="A51" s="78"/>
      <c r="B51" s="89"/>
      <c r="C51" s="85" t="s">
        <v>44</v>
      </c>
      <c r="D51" s="86" t="s">
        <v>42</v>
      </c>
      <c r="E51" s="87" t="s">
        <v>43</v>
      </c>
      <c r="F51" s="88"/>
      <c r="G51" s="86" t="s">
        <v>42</v>
      </c>
      <c r="H51" s="87" t="s">
        <v>43</v>
      </c>
      <c r="I51" s="88"/>
      <c r="J51" s="86" t="s">
        <v>42</v>
      </c>
      <c r="K51" s="87" t="s">
        <v>43</v>
      </c>
      <c r="L51" s="88"/>
      <c r="M51" s="86" t="s">
        <v>42</v>
      </c>
      <c r="N51" s="87" t="s">
        <v>43</v>
      </c>
      <c r="O51" s="88"/>
      <c r="P51" s="86" t="s">
        <v>42</v>
      </c>
      <c r="Q51" s="87" t="s">
        <v>43</v>
      </c>
      <c r="R51" s="88"/>
      <c r="S51" s="90"/>
    </row>
    <row r="52" customFormat="false" ht="18" hidden="false" customHeight="true" outlineLevel="0" collapsed="false">
      <c r="A52" s="78"/>
      <c r="B52" s="92"/>
      <c r="C52" s="85" t="n">
        <v>1</v>
      </c>
      <c r="D52" s="86" t="s">
        <v>42</v>
      </c>
      <c r="E52" s="87" t="s">
        <v>43</v>
      </c>
      <c r="F52" s="88"/>
      <c r="G52" s="86" t="s">
        <v>42</v>
      </c>
      <c r="H52" s="87" t="s">
        <v>43</v>
      </c>
      <c r="I52" s="88"/>
      <c r="J52" s="86" t="s">
        <v>42</v>
      </c>
      <c r="K52" s="87" t="s">
        <v>43</v>
      </c>
      <c r="L52" s="88"/>
      <c r="M52" s="86" t="s">
        <v>42</v>
      </c>
      <c r="N52" s="87" t="s">
        <v>43</v>
      </c>
      <c r="O52" s="88"/>
      <c r="P52" s="86" t="s">
        <v>42</v>
      </c>
      <c r="Q52" s="87" t="s">
        <v>43</v>
      </c>
      <c r="R52" s="88"/>
      <c r="S52" s="93" t="str">
        <f aca="false">IF(SUM(F52:F55,I52:I55,L52:L55,O52:O55,R52:R55)=0,"Attente",SUM(F52:F55,I52:I55,L52:L55,O52:O55,R52:R55))</f>
        <v>Attente</v>
      </c>
    </row>
    <row r="53" customFormat="false" ht="18" hidden="false" customHeight="true" outlineLevel="0" collapsed="false">
      <c r="A53" s="78"/>
      <c r="B53" s="92"/>
      <c r="C53" s="85" t="n">
        <v>2</v>
      </c>
      <c r="D53" s="86" t="s">
        <v>42</v>
      </c>
      <c r="E53" s="87" t="s">
        <v>43</v>
      </c>
      <c r="F53" s="88"/>
      <c r="G53" s="86" t="s">
        <v>42</v>
      </c>
      <c r="H53" s="87" t="s">
        <v>43</v>
      </c>
      <c r="I53" s="88"/>
      <c r="J53" s="86" t="s">
        <v>42</v>
      </c>
      <c r="K53" s="87" t="s">
        <v>43</v>
      </c>
      <c r="L53" s="88"/>
      <c r="M53" s="86" t="s">
        <v>42</v>
      </c>
      <c r="N53" s="87" t="s">
        <v>43</v>
      </c>
      <c r="O53" s="88"/>
      <c r="P53" s="86" t="s">
        <v>42</v>
      </c>
      <c r="Q53" s="87" t="s">
        <v>43</v>
      </c>
      <c r="R53" s="88"/>
      <c r="S53" s="93"/>
    </row>
    <row r="54" customFormat="false" ht="18" hidden="false" customHeight="true" outlineLevel="0" collapsed="false">
      <c r="A54" s="78"/>
      <c r="B54" s="92"/>
      <c r="C54" s="85" t="n">
        <v>3</v>
      </c>
      <c r="D54" s="86" t="s">
        <v>42</v>
      </c>
      <c r="E54" s="87" t="s">
        <v>43</v>
      </c>
      <c r="F54" s="88"/>
      <c r="G54" s="86" t="s">
        <v>42</v>
      </c>
      <c r="H54" s="87" t="s">
        <v>43</v>
      </c>
      <c r="I54" s="88"/>
      <c r="J54" s="86" t="s">
        <v>42</v>
      </c>
      <c r="K54" s="87" t="s">
        <v>43</v>
      </c>
      <c r="L54" s="88"/>
      <c r="M54" s="86" t="s">
        <v>42</v>
      </c>
      <c r="N54" s="87" t="s">
        <v>43</v>
      </c>
      <c r="O54" s="88"/>
      <c r="P54" s="86" t="s">
        <v>42</v>
      </c>
      <c r="Q54" s="87" t="s">
        <v>43</v>
      </c>
      <c r="R54" s="88"/>
      <c r="S54" s="93"/>
    </row>
    <row r="55" customFormat="false" ht="18" hidden="false" customHeight="true" outlineLevel="0" collapsed="false">
      <c r="A55" s="78"/>
      <c r="B55" s="92"/>
      <c r="C55" s="94" t="s">
        <v>44</v>
      </c>
      <c r="D55" s="95" t="s">
        <v>42</v>
      </c>
      <c r="E55" s="96" t="s">
        <v>43</v>
      </c>
      <c r="F55" s="97"/>
      <c r="G55" s="95" t="s">
        <v>42</v>
      </c>
      <c r="H55" s="96" t="s">
        <v>43</v>
      </c>
      <c r="I55" s="97"/>
      <c r="J55" s="95" t="s">
        <v>42</v>
      </c>
      <c r="K55" s="96" t="s">
        <v>43</v>
      </c>
      <c r="L55" s="97"/>
      <c r="M55" s="95" t="s">
        <v>42</v>
      </c>
      <c r="N55" s="96" t="s">
        <v>43</v>
      </c>
      <c r="O55" s="97"/>
      <c r="P55" s="95" t="s">
        <v>42</v>
      </c>
      <c r="Q55" s="96" t="s">
        <v>43</v>
      </c>
      <c r="R55" s="97"/>
      <c r="S55" s="93"/>
    </row>
  </sheetData>
  <sheetProtection sheet="true" password="cc46" objects="true" scenarios="true"/>
  <mergeCells count="45">
    <mergeCell ref="A1:S1"/>
    <mergeCell ref="B2:C2"/>
    <mergeCell ref="D2:H2"/>
    <mergeCell ref="B3:C3"/>
    <mergeCell ref="D3:H3"/>
    <mergeCell ref="B4:C4"/>
    <mergeCell ref="D4:H4"/>
    <mergeCell ref="B5:C5"/>
    <mergeCell ref="D5:H5"/>
    <mergeCell ref="A6:A7"/>
    <mergeCell ref="B6:B7"/>
    <mergeCell ref="C6:C7"/>
    <mergeCell ref="D6:F6"/>
    <mergeCell ref="G6:I6"/>
    <mergeCell ref="J6:L6"/>
    <mergeCell ref="M6:O6"/>
    <mergeCell ref="P6:R6"/>
    <mergeCell ref="S6:S7"/>
    <mergeCell ref="A8:A23"/>
    <mergeCell ref="B8:B11"/>
    <mergeCell ref="S8:S11"/>
    <mergeCell ref="B12:B15"/>
    <mergeCell ref="S12:S15"/>
    <mergeCell ref="B16:B19"/>
    <mergeCell ref="S16:S19"/>
    <mergeCell ref="B20:B23"/>
    <mergeCell ref="S20:S23"/>
    <mergeCell ref="A24:A39"/>
    <mergeCell ref="B24:B27"/>
    <mergeCell ref="S24:S27"/>
    <mergeCell ref="B28:B31"/>
    <mergeCell ref="S28:S31"/>
    <mergeCell ref="B32:B35"/>
    <mergeCell ref="S32:S35"/>
    <mergeCell ref="B36:B39"/>
    <mergeCell ref="S36:S39"/>
    <mergeCell ref="A40:A55"/>
    <mergeCell ref="B40:B43"/>
    <mergeCell ref="S40:S43"/>
    <mergeCell ref="B44:B47"/>
    <mergeCell ref="S44:S47"/>
    <mergeCell ref="B48:B51"/>
    <mergeCell ref="S48:S51"/>
    <mergeCell ref="B52:B55"/>
    <mergeCell ref="S52:S55"/>
  </mergeCells>
  <conditionalFormatting sqref="D8">
    <cfRule type="containsText" priority="2" aboveAverage="0" equalAverage="0" bottom="0" percent="0" rank="0" text="Champ_1" dxfId="0"/>
    <cfRule type="containsText" priority="3" aboveAverage="0" equalAverage="0" bottom="0" percent="0" rank="0" text="Champ_2" dxfId="0"/>
    <cfRule type="containsText" priority="4" aboveAverage="0" equalAverage="0" bottom="0" percent="0" rank="0" text="Champ_3" dxfId="0"/>
    <cfRule type="containsText" priority="5" aboveAverage="0" equalAverage="0" bottom="0" percent="0" rank="0" text="Champ_4" dxfId="0"/>
  </conditionalFormatting>
  <conditionalFormatting sqref="D12">
    <cfRule type="containsText" priority="6" aboveAverage="0" equalAverage="0" bottom="0" percent="0" rank="0" text="Champ_1" dxfId="0"/>
    <cfRule type="containsText" priority="7" aboveAverage="0" equalAverage="0" bottom="0" percent="0" rank="0" text="Champ_2" dxfId="0"/>
    <cfRule type="containsText" priority="8" aboveAverage="0" equalAverage="0" bottom="0" percent="0" rank="0" text="Champ_3" dxfId="0"/>
    <cfRule type="containsText" priority="9" aboveAverage="0" equalAverage="0" bottom="0" percent="0" rank="0" text="Champ_4" dxfId="1"/>
  </conditionalFormatting>
  <conditionalFormatting sqref="D13:D15">
    <cfRule type="containsText" priority="10" aboveAverage="0" equalAverage="0" bottom="0" percent="0" rank="0" text="Champ_1" dxfId="0"/>
    <cfRule type="containsText" priority="11" aboveAverage="0" equalAverage="0" bottom="0" percent="0" rank="0" text="Champ_2" dxfId="0"/>
    <cfRule type="containsText" priority="12" aboveAverage="0" equalAverage="0" bottom="0" percent="0" rank="0" text="Champ_3" dxfId="0"/>
    <cfRule type="containsText" priority="13" aboveAverage="0" equalAverage="0" bottom="0" percent="0" rank="0" text="Champ_4" dxfId="0"/>
  </conditionalFormatting>
  <conditionalFormatting sqref="G12:G15">
    <cfRule type="containsText" priority="14" aboveAverage="0" equalAverage="0" bottom="0" percent="0" rank="0" text="Champ_1" dxfId="0"/>
    <cfRule type="containsText" priority="15" aboveAverage="0" equalAverage="0" bottom="0" percent="0" rank="0" text="Champ_2" dxfId="0"/>
    <cfRule type="containsText" priority="16" aboveAverage="0" equalAverage="0" bottom="0" percent="0" rank="0" text="Champ_3" dxfId="0"/>
    <cfRule type="containsText" priority="17" aboveAverage="0" equalAverage="0" bottom="0" percent="0" rank="0" text="Champ_4" dxfId="0"/>
  </conditionalFormatting>
  <conditionalFormatting sqref="J12:J15">
    <cfRule type="containsText" priority="18" aboveAverage="0" equalAverage="0" bottom="0" percent="0" rank="0" text="Champ_1" dxfId="0"/>
    <cfRule type="containsText" priority="19" aboveAverage="0" equalAverage="0" bottom="0" percent="0" rank="0" text="Champ_2" dxfId="0"/>
    <cfRule type="containsText" priority="20" aboveAverage="0" equalAverage="0" bottom="0" percent="0" rank="0" text="Champ_3" dxfId="0"/>
    <cfRule type="containsText" priority="21" aboveAverage="0" equalAverage="0" bottom="0" percent="0" rank="0" text="Champ_4" dxfId="0"/>
  </conditionalFormatting>
  <conditionalFormatting sqref="M12:M15">
    <cfRule type="containsText" priority="22" aboveAverage="0" equalAverage="0" bottom="0" percent="0" rank="0" text="Champ_1" dxfId="0"/>
    <cfRule type="containsText" priority="23" aboveAverage="0" equalAverage="0" bottom="0" percent="0" rank="0" text="Champ_2" dxfId="0"/>
    <cfRule type="containsText" priority="24" aboveAverage="0" equalAverage="0" bottom="0" percent="0" rank="0" text="Champ_3" dxfId="0"/>
    <cfRule type="containsText" priority="25" aboveAverage="0" equalAverage="0" bottom="0" percent="0" rank="0" text="Champ_4" dxfId="0"/>
  </conditionalFormatting>
  <conditionalFormatting sqref="P12:P15">
    <cfRule type="containsText" priority="26" aboveAverage="0" equalAverage="0" bottom="0" percent="0" rank="0" text="Champ_1" dxfId="0"/>
    <cfRule type="containsText" priority="27" aboveAverage="0" equalAverage="0" bottom="0" percent="0" rank="0" text="Champ_2" dxfId="0"/>
    <cfRule type="containsText" priority="28" aboveAverage="0" equalAverage="0" bottom="0" percent="0" rank="0" text="Champ_3" dxfId="0"/>
    <cfRule type="containsText" priority="29" aboveAverage="0" equalAverage="0" bottom="0" percent="0" rank="0" text="Champ_4" dxfId="0"/>
  </conditionalFormatting>
  <conditionalFormatting sqref="D16">
    <cfRule type="containsText" priority="30" aboveAverage="0" equalAverage="0" bottom="0" percent="0" rank="0" text="Champ_1" dxfId="0"/>
    <cfRule type="containsText" priority="31" aboveAverage="0" equalAverage="0" bottom="0" percent="0" rank="0" text="Champ_2" dxfId="0"/>
    <cfRule type="containsText" priority="32" aboveAverage="0" equalAverage="0" bottom="0" percent="0" rank="0" text="Champ_3" dxfId="0"/>
    <cfRule type="containsText" priority="33" aboveAverage="0" equalAverage="0" bottom="0" percent="0" rank="0" text="Champ_4" dxfId="0"/>
  </conditionalFormatting>
  <conditionalFormatting sqref="D17:D19">
    <cfRule type="containsText" priority="34" aboveAverage="0" equalAverage="0" bottom="0" percent="0" rank="0" text="Champ_1" dxfId="0"/>
    <cfRule type="containsText" priority="35" aboveAverage="0" equalAverage="0" bottom="0" percent="0" rank="0" text="Champ_2" dxfId="0"/>
    <cfRule type="containsText" priority="36" aboveAverage="0" equalAverage="0" bottom="0" percent="0" rank="0" text="Champ_3" dxfId="0"/>
    <cfRule type="containsText" priority="37" aboveAverage="0" equalAverage="0" bottom="0" percent="0" rank="0" text="Champ_4" dxfId="0"/>
  </conditionalFormatting>
  <conditionalFormatting sqref="G16:G19">
    <cfRule type="containsText" priority="38" aboveAverage="0" equalAverage="0" bottom="0" percent="0" rank="0" text="Champ_1" dxfId="0"/>
    <cfRule type="containsText" priority="39" aboveAverage="0" equalAverage="0" bottom="0" percent="0" rank="0" text="Champ_2" dxfId="0"/>
    <cfRule type="containsText" priority="40" aboveAverage="0" equalAverage="0" bottom="0" percent="0" rank="0" text="Champ_3" dxfId="0"/>
    <cfRule type="containsText" priority="41" aboveAverage="0" equalAverage="0" bottom="0" percent="0" rank="0" text="Champ_4" dxfId="0"/>
  </conditionalFormatting>
  <conditionalFormatting sqref="J16:J19">
    <cfRule type="containsText" priority="42" aboveAverage="0" equalAverage="0" bottom="0" percent="0" rank="0" text="Champ_1" dxfId="0"/>
    <cfRule type="containsText" priority="43" aboveAverage="0" equalAverage="0" bottom="0" percent="0" rank="0" text="Champ_2" dxfId="0"/>
    <cfRule type="containsText" priority="44" aboveAverage="0" equalAverage="0" bottom="0" percent="0" rank="0" text="Champ_3" dxfId="0"/>
    <cfRule type="containsText" priority="45" aboveAverage="0" equalAverage="0" bottom="0" percent="0" rank="0" text="Champ_4" dxfId="0"/>
  </conditionalFormatting>
  <conditionalFormatting sqref="M16:M19">
    <cfRule type="containsText" priority="46" aboveAverage="0" equalAverage="0" bottom="0" percent="0" rank="0" text="Champ_1" dxfId="0"/>
    <cfRule type="containsText" priority="47" aboveAverage="0" equalAverage="0" bottom="0" percent="0" rank="0" text="Champ_2" dxfId="0"/>
    <cfRule type="containsText" priority="48" aboveAverage="0" equalAverage="0" bottom="0" percent="0" rank="0" text="Champ_3" dxfId="0"/>
    <cfRule type="containsText" priority="49" aboveAverage="0" equalAverage="0" bottom="0" percent="0" rank="0" text="Champ_4" dxfId="0"/>
  </conditionalFormatting>
  <conditionalFormatting sqref="P16:P19">
    <cfRule type="containsText" priority="50" aboveAverage="0" equalAverage="0" bottom="0" percent="0" rank="0" text="Champ_1" dxfId="0"/>
    <cfRule type="containsText" priority="51" aboveAverage="0" equalAverage="0" bottom="0" percent="0" rank="0" text="Champ_2" dxfId="0"/>
    <cfRule type="containsText" priority="52" aboveAverage="0" equalAverage="0" bottom="0" percent="0" rank="0" text="Champ_3" dxfId="0"/>
    <cfRule type="containsText" priority="53" aboveAverage="0" equalAverage="0" bottom="0" percent="0" rank="0" text="Champ_4" dxfId="0"/>
  </conditionalFormatting>
  <conditionalFormatting sqref="D20">
    <cfRule type="containsText" priority="54" aboveAverage="0" equalAverage="0" bottom="0" percent="0" rank="0" text="Champ_1" dxfId="0"/>
    <cfRule type="containsText" priority="55" aboveAverage="0" equalAverage="0" bottom="0" percent="0" rank="0" text="Champ_2" dxfId="0"/>
    <cfRule type="containsText" priority="56" aboveAverage="0" equalAverage="0" bottom="0" percent="0" rank="0" text="Champ_3" dxfId="0"/>
    <cfRule type="containsText" priority="57" aboveAverage="0" equalAverage="0" bottom="0" percent="0" rank="0" text="Champ_4" dxfId="0"/>
  </conditionalFormatting>
  <conditionalFormatting sqref="D21:D23">
    <cfRule type="containsText" priority="58" aboveAverage="0" equalAverage="0" bottom="0" percent="0" rank="0" text="Champ_1" dxfId="0"/>
    <cfRule type="containsText" priority="59" aboveAverage="0" equalAverage="0" bottom="0" percent="0" rank="0" text="Champ_2" dxfId="0"/>
    <cfRule type="containsText" priority="60" aboveAverage="0" equalAverage="0" bottom="0" percent="0" rank="0" text="Champ_3" dxfId="0"/>
    <cfRule type="containsText" priority="61" aboveAverage="0" equalAverage="0" bottom="0" percent="0" rank="0" text="Champ_4" dxfId="0"/>
  </conditionalFormatting>
  <conditionalFormatting sqref="G20:G23">
    <cfRule type="containsText" priority="62" aboveAverage="0" equalAverage="0" bottom="0" percent="0" rank="0" text="Champ_1" dxfId="0"/>
    <cfRule type="containsText" priority="63" aboveAverage="0" equalAverage="0" bottom="0" percent="0" rank="0" text="Champ_2" dxfId="0"/>
    <cfRule type="containsText" priority="64" aboveAverage="0" equalAverage="0" bottom="0" percent="0" rank="0" text="Champ_3" dxfId="0"/>
    <cfRule type="containsText" priority="65" aboveAverage="0" equalAverage="0" bottom="0" percent="0" rank="0" text="Champ_4" dxfId="0"/>
  </conditionalFormatting>
  <conditionalFormatting sqref="J20:J23">
    <cfRule type="containsText" priority="66" aboveAverage="0" equalAverage="0" bottom="0" percent="0" rank="0" text="Champ_1" dxfId="0"/>
    <cfRule type="containsText" priority="67" aboveAverage="0" equalAverage="0" bottom="0" percent="0" rank="0" text="Champ_2" dxfId="0"/>
    <cfRule type="containsText" priority="68" aboveAverage="0" equalAverage="0" bottom="0" percent="0" rank="0" text="Champ_3" dxfId="0"/>
    <cfRule type="containsText" priority="69" aboveAverage="0" equalAverage="0" bottom="0" percent="0" rank="0" text="Champ_4" dxfId="0"/>
  </conditionalFormatting>
  <conditionalFormatting sqref="M20:M23">
    <cfRule type="containsText" priority="70" aboveAverage="0" equalAverage="0" bottom="0" percent="0" rank="0" text="Champ_1" dxfId="0"/>
    <cfRule type="containsText" priority="71" aboveAverage="0" equalAverage="0" bottom="0" percent="0" rank="0" text="Champ_2" dxfId="0"/>
    <cfRule type="containsText" priority="72" aboveAverage="0" equalAverage="0" bottom="0" percent="0" rank="0" text="Champ_3" dxfId="0"/>
    <cfRule type="containsText" priority="73" aboveAverage="0" equalAverage="0" bottom="0" percent="0" rank="0" text="Champ_4" dxfId="0"/>
  </conditionalFormatting>
  <conditionalFormatting sqref="P20:P23">
    <cfRule type="containsText" priority="74" aboveAverage="0" equalAverage="0" bottom="0" percent="0" rank="0" text="Champ_1" dxfId="0"/>
    <cfRule type="containsText" priority="75" aboveAverage="0" equalAverage="0" bottom="0" percent="0" rank="0" text="Champ_2" dxfId="0"/>
    <cfRule type="containsText" priority="76" aboveAverage="0" equalAverage="0" bottom="0" percent="0" rank="0" text="Champ_3" dxfId="0"/>
    <cfRule type="containsText" priority="77" aboveAverage="0" equalAverage="0" bottom="0" percent="0" rank="0" text="Champ_4" dxfId="0"/>
  </conditionalFormatting>
  <conditionalFormatting sqref="D28:D31">
    <cfRule type="containsText" priority="78" aboveAverage="0" equalAverage="0" bottom="0" percent="0" rank="0" text="Champ_1" dxfId="0"/>
    <cfRule type="containsText" priority="79" aboveAverage="0" equalAverage="0" bottom="0" percent="0" rank="0" text="Champ_2" dxfId="0"/>
    <cfRule type="containsText" priority="80" aboveAverage="0" equalAverage="0" bottom="0" percent="0" rank="0" text="Champ_3" dxfId="0"/>
    <cfRule type="containsText" priority="81" aboveAverage="0" equalAverage="0" bottom="0" percent="0" rank="0" text="Champ_4" dxfId="0"/>
  </conditionalFormatting>
  <conditionalFormatting sqref="G28:G31">
    <cfRule type="containsText" priority="82" aboveAverage="0" equalAverage="0" bottom="0" percent="0" rank="0" text="Champ_1" dxfId="0"/>
    <cfRule type="containsText" priority="83" aboveAverage="0" equalAverage="0" bottom="0" percent="0" rank="0" text="Champ_2" dxfId="0"/>
    <cfRule type="containsText" priority="84" aboveAverage="0" equalAverage="0" bottom="0" percent="0" rank="0" text="Champ_3" dxfId="0"/>
    <cfRule type="containsText" priority="85" aboveAverage="0" equalAverage="0" bottom="0" percent="0" rank="0" text="Champ_4" dxfId="0"/>
  </conditionalFormatting>
  <conditionalFormatting sqref="J28:J31">
    <cfRule type="containsText" priority="86" aboveAverage="0" equalAverage="0" bottom="0" percent="0" rank="0" text="Champ_1" dxfId="0"/>
    <cfRule type="containsText" priority="87" aboveAverage="0" equalAverage="0" bottom="0" percent="0" rank="0" text="Champ_2" dxfId="0"/>
    <cfRule type="containsText" priority="88" aboveAverage="0" equalAverage="0" bottom="0" percent="0" rank="0" text="Champ_3" dxfId="0"/>
    <cfRule type="containsText" priority="89" aboveAverage="0" equalAverage="0" bottom="0" percent="0" rank="0" text="Champ_4" dxfId="0"/>
  </conditionalFormatting>
  <conditionalFormatting sqref="M28:M31">
    <cfRule type="containsText" priority="90" aboveAverage="0" equalAverage="0" bottom="0" percent="0" rank="0" text="Champ_1" dxfId="0"/>
    <cfRule type="containsText" priority="91" aboveAverage="0" equalAverage="0" bottom="0" percent="0" rank="0" text="Champ_2" dxfId="0"/>
    <cfRule type="containsText" priority="92" aboveAverage="0" equalAverage="0" bottom="0" percent="0" rank="0" text="Champ_3" dxfId="0"/>
    <cfRule type="containsText" priority="93" aboveAverage="0" equalAverage="0" bottom="0" percent="0" rank="0" text="Champ_4" dxfId="0"/>
  </conditionalFormatting>
  <conditionalFormatting sqref="P28:P31">
    <cfRule type="containsText" priority="94" aboveAverage="0" equalAverage="0" bottom="0" percent="0" rank="0" text="Champ_1" dxfId="0"/>
    <cfRule type="containsText" priority="95" aboveAverage="0" equalAverage="0" bottom="0" percent="0" rank="0" text="Champ_2" dxfId="0"/>
    <cfRule type="containsText" priority="96" aboveAverage="0" equalAverage="0" bottom="0" percent="0" rank="0" text="Champ_3" dxfId="0"/>
    <cfRule type="containsText" priority="97" aboveAverage="0" equalAverage="0" bottom="0" percent="0" rank="0" text="Champ_4" dxfId="0"/>
  </conditionalFormatting>
  <conditionalFormatting sqref="D32:D35">
    <cfRule type="containsText" priority="98" aboveAverage="0" equalAverage="0" bottom="0" percent="0" rank="0" text="Champ_1" dxfId="0"/>
    <cfRule type="containsText" priority="99" aboveAverage="0" equalAverage="0" bottom="0" percent="0" rank="0" text="Champ_2" dxfId="0"/>
    <cfRule type="containsText" priority="100" aboveAverage="0" equalAverage="0" bottom="0" percent="0" rank="0" text="Champ_3" dxfId="0"/>
    <cfRule type="containsText" priority="101" aboveAverage="0" equalAverage="0" bottom="0" percent="0" rank="0" text="Champ_4" dxfId="0"/>
  </conditionalFormatting>
  <conditionalFormatting sqref="G32:G35">
    <cfRule type="containsText" priority="102" aboveAverage="0" equalAverage="0" bottom="0" percent="0" rank="0" text="Champ_1" dxfId="0"/>
    <cfRule type="containsText" priority="103" aboveAverage="0" equalAverage="0" bottom="0" percent="0" rank="0" text="Champ_2" dxfId="0"/>
    <cfRule type="containsText" priority="104" aboveAverage="0" equalAverage="0" bottom="0" percent="0" rank="0" text="Champ_3" dxfId="0"/>
    <cfRule type="containsText" priority="105" aboveAverage="0" equalAverage="0" bottom="0" percent="0" rank="0" text="Champ_4" dxfId="0"/>
  </conditionalFormatting>
  <conditionalFormatting sqref="J32:J35">
    <cfRule type="containsText" priority="106" aboveAverage="0" equalAverage="0" bottom="0" percent="0" rank="0" text="Champ_1" dxfId="0"/>
    <cfRule type="containsText" priority="107" aboveAverage="0" equalAverage="0" bottom="0" percent="0" rank="0" text="Champ_2" dxfId="0"/>
    <cfRule type="containsText" priority="108" aboveAverage="0" equalAverage="0" bottom="0" percent="0" rank="0" text="Champ_3" dxfId="0"/>
    <cfRule type="containsText" priority="109" aboveAverage="0" equalAverage="0" bottom="0" percent="0" rank="0" text="Champ_4" dxfId="0"/>
  </conditionalFormatting>
  <conditionalFormatting sqref="M32:M35">
    <cfRule type="containsText" priority="110" aboveAverage="0" equalAverage="0" bottom="0" percent="0" rank="0" text="Champ_1" dxfId="0"/>
    <cfRule type="containsText" priority="111" aboveAverage="0" equalAverage="0" bottom="0" percent="0" rank="0" text="Champ_2" dxfId="0"/>
    <cfRule type="containsText" priority="112" aboveAverage="0" equalAverage="0" bottom="0" percent="0" rank="0" text="Champ_3" dxfId="0"/>
    <cfRule type="containsText" priority="113" aboveAverage="0" equalAverage="0" bottom="0" percent="0" rank="0" text="Champ_4" dxfId="0"/>
  </conditionalFormatting>
  <conditionalFormatting sqref="P32:P35">
    <cfRule type="containsText" priority="114" aboveAverage="0" equalAverage="0" bottom="0" percent="0" rank="0" text="Champ_1" dxfId="0"/>
    <cfRule type="containsText" priority="115" aboveAverage="0" equalAverage="0" bottom="0" percent="0" rank="0" text="Champ_2" dxfId="0"/>
    <cfRule type="containsText" priority="116" aboveAverage="0" equalAverage="0" bottom="0" percent="0" rank="0" text="Champ_3" dxfId="0"/>
    <cfRule type="containsText" priority="117" aboveAverage="0" equalAverage="0" bottom="0" percent="0" rank="0" text="Champ_4" dxfId="0"/>
  </conditionalFormatting>
  <conditionalFormatting sqref="D36:D39">
    <cfRule type="containsText" priority="118" aboveAverage="0" equalAverage="0" bottom="0" percent="0" rank="0" text="Champ_1" dxfId="0"/>
    <cfRule type="containsText" priority="119" aboveAverage="0" equalAverage="0" bottom="0" percent="0" rank="0" text="Champ_2" dxfId="0"/>
    <cfRule type="containsText" priority="120" aboveAverage="0" equalAverage="0" bottom="0" percent="0" rank="0" text="Champ_3" dxfId="0"/>
    <cfRule type="containsText" priority="121" aboveAverage="0" equalAverage="0" bottom="0" percent="0" rank="0" text="Champ_4" dxfId="0"/>
  </conditionalFormatting>
  <conditionalFormatting sqref="G36:G39">
    <cfRule type="containsText" priority="122" aboveAverage="0" equalAverage="0" bottom="0" percent="0" rank="0" text="Champ_1" dxfId="0"/>
    <cfRule type="containsText" priority="123" aboveAverage="0" equalAverage="0" bottom="0" percent="0" rank="0" text="Champ_2" dxfId="0"/>
    <cfRule type="containsText" priority="124" aboveAverage="0" equalAverage="0" bottom="0" percent="0" rank="0" text="Champ_3" dxfId="0"/>
    <cfRule type="containsText" priority="125" aboveAverage="0" equalAverage="0" bottom="0" percent="0" rank="0" text="Champ_4" dxfId="0"/>
  </conditionalFormatting>
  <conditionalFormatting sqref="J36:J39">
    <cfRule type="containsText" priority="126" aboveAverage="0" equalAverage="0" bottom="0" percent="0" rank="0" text="Champ_1" dxfId="0"/>
    <cfRule type="containsText" priority="127" aboveAverage="0" equalAverage="0" bottom="0" percent="0" rank="0" text="Champ_2" dxfId="0"/>
    <cfRule type="containsText" priority="128" aboveAverage="0" equalAverage="0" bottom="0" percent="0" rank="0" text="Champ_3" dxfId="0"/>
    <cfRule type="containsText" priority="129" aboveAverage="0" equalAverage="0" bottom="0" percent="0" rank="0" text="Champ_4" dxfId="0"/>
  </conditionalFormatting>
  <conditionalFormatting sqref="M36:M39">
    <cfRule type="containsText" priority="130" aboveAverage="0" equalAverage="0" bottom="0" percent="0" rank="0" text="Champ_1" dxfId="0"/>
    <cfRule type="containsText" priority="131" aboveAverage="0" equalAverage="0" bottom="0" percent="0" rank="0" text="Champ_2" dxfId="0"/>
    <cfRule type="containsText" priority="132" aboveAverage="0" equalAverage="0" bottom="0" percent="0" rank="0" text="Champ_3" dxfId="0"/>
    <cfRule type="containsText" priority="133" aboveAverage="0" equalAverage="0" bottom="0" percent="0" rank="0" text="Champ_4" dxfId="0"/>
  </conditionalFormatting>
  <conditionalFormatting sqref="P36:P39">
    <cfRule type="containsText" priority="134" aboveAverage="0" equalAverage="0" bottom="0" percent="0" rank="0" text="Champ_1" dxfId="0"/>
    <cfRule type="containsText" priority="135" aboveAverage="0" equalAverage="0" bottom="0" percent="0" rank="0" text="Champ_2" dxfId="0"/>
    <cfRule type="containsText" priority="136" aboveAverage="0" equalAverage="0" bottom="0" percent="0" rank="0" text="Champ_3" dxfId="0"/>
    <cfRule type="containsText" priority="137" aboveAverage="0" equalAverage="0" bottom="0" percent="0" rank="0" text="Champ_4" dxfId="0"/>
  </conditionalFormatting>
  <conditionalFormatting sqref="D40:D43">
    <cfRule type="containsText" priority="138" aboveAverage="0" equalAverage="0" bottom="0" percent="0" rank="0" text="Champ_1" dxfId="0"/>
    <cfRule type="containsText" priority="139" aboveAverage="0" equalAverage="0" bottom="0" percent="0" rank="0" text="Champ_2" dxfId="0"/>
    <cfRule type="containsText" priority="140" aboveAverage="0" equalAverage="0" bottom="0" percent="0" rank="0" text="Champ_3" dxfId="0"/>
    <cfRule type="containsText" priority="141" aboveAverage="0" equalAverage="0" bottom="0" percent="0" rank="0" text="Champ_4" dxfId="0"/>
  </conditionalFormatting>
  <conditionalFormatting sqref="G40:G43">
    <cfRule type="containsText" priority="142" aboveAverage="0" equalAverage="0" bottom="0" percent="0" rank="0" text="Champ_1" dxfId="0"/>
    <cfRule type="containsText" priority="143" aboveAverage="0" equalAverage="0" bottom="0" percent="0" rank="0" text="Champ_2" dxfId="0"/>
    <cfRule type="containsText" priority="144" aboveAverage="0" equalAverage="0" bottom="0" percent="0" rank="0" text="Champ_3" dxfId="0"/>
    <cfRule type="containsText" priority="145" aboveAverage="0" equalAverage="0" bottom="0" percent="0" rank="0" text="Champ_4" dxfId="0"/>
  </conditionalFormatting>
  <conditionalFormatting sqref="J40:J43">
    <cfRule type="containsText" priority="146" aboveAverage="0" equalAverage="0" bottom="0" percent="0" rank="0" text="Champ_1" dxfId="0"/>
    <cfRule type="containsText" priority="147" aboveAverage="0" equalAverage="0" bottom="0" percent="0" rank="0" text="Champ_2" dxfId="0"/>
    <cfRule type="containsText" priority="148" aboveAverage="0" equalAverage="0" bottom="0" percent="0" rank="0" text="Champ_3" dxfId="0"/>
    <cfRule type="containsText" priority="149" aboveAverage="0" equalAverage="0" bottom="0" percent="0" rank="0" text="Champ_4" dxfId="0"/>
  </conditionalFormatting>
  <conditionalFormatting sqref="M40:M43">
    <cfRule type="containsText" priority="150" aboveAverage="0" equalAverage="0" bottom="0" percent="0" rank="0" text="Champ_1" dxfId="0"/>
    <cfRule type="containsText" priority="151" aboveAverage="0" equalAverage="0" bottom="0" percent="0" rank="0" text="Champ_2" dxfId="0"/>
    <cfRule type="containsText" priority="152" aboveAverage="0" equalAverage="0" bottom="0" percent="0" rank="0" text="Champ_3" dxfId="0"/>
    <cfRule type="containsText" priority="153" aboveAverage="0" equalAverage="0" bottom="0" percent="0" rank="0" text="Champ_4" dxfId="0"/>
  </conditionalFormatting>
  <conditionalFormatting sqref="P40:P43">
    <cfRule type="containsText" priority="154" aboveAverage="0" equalAverage="0" bottom="0" percent="0" rank="0" text="Champ_1" dxfId="0"/>
    <cfRule type="containsText" priority="155" aboveAverage="0" equalAverage="0" bottom="0" percent="0" rank="0" text="Champ_2" dxfId="0"/>
    <cfRule type="containsText" priority="156" aboveAverage="0" equalAverage="0" bottom="0" percent="0" rank="0" text="Champ_3" dxfId="0"/>
    <cfRule type="containsText" priority="157" aboveAverage="0" equalAverage="0" bottom="0" percent="0" rank="0" text="Champ_4" dxfId="0"/>
  </conditionalFormatting>
  <conditionalFormatting sqref="D44:D47">
    <cfRule type="containsText" priority="158" aboveAverage="0" equalAverage="0" bottom="0" percent="0" rank="0" text="Champ_1" dxfId="0"/>
    <cfRule type="containsText" priority="159" aboveAverage="0" equalAverage="0" bottom="0" percent="0" rank="0" text="Champ_2" dxfId="0"/>
    <cfRule type="containsText" priority="160" aboveAverage="0" equalAverage="0" bottom="0" percent="0" rank="0" text="Champ_3" dxfId="0"/>
    <cfRule type="containsText" priority="161" aboveAverage="0" equalAverage="0" bottom="0" percent="0" rank="0" text="Champ_4" dxfId="0"/>
  </conditionalFormatting>
  <conditionalFormatting sqref="G44:G47">
    <cfRule type="containsText" priority="162" aboveAverage="0" equalAverage="0" bottom="0" percent="0" rank="0" text="Champ_1" dxfId="0"/>
    <cfRule type="containsText" priority="163" aboveAverage="0" equalAverage="0" bottom="0" percent="0" rank="0" text="Champ_2" dxfId="0"/>
    <cfRule type="containsText" priority="164" aboveAverage="0" equalAverage="0" bottom="0" percent="0" rank="0" text="Champ_3" dxfId="0"/>
    <cfRule type="containsText" priority="165" aboveAverage="0" equalAverage="0" bottom="0" percent="0" rank="0" text="Champ_4" dxfId="0"/>
  </conditionalFormatting>
  <conditionalFormatting sqref="J44:J47">
    <cfRule type="containsText" priority="166" aboveAverage="0" equalAverage="0" bottom="0" percent="0" rank="0" text="Champ_1" dxfId="0"/>
    <cfRule type="containsText" priority="167" aboveAverage="0" equalAverage="0" bottom="0" percent="0" rank="0" text="Champ_2" dxfId="0"/>
    <cfRule type="containsText" priority="168" aboveAverage="0" equalAverage="0" bottom="0" percent="0" rank="0" text="Champ_3" dxfId="0"/>
    <cfRule type="containsText" priority="169" aboveAverage="0" equalAverage="0" bottom="0" percent="0" rank="0" text="Champ_4" dxfId="0"/>
  </conditionalFormatting>
  <conditionalFormatting sqref="M44:M47">
    <cfRule type="containsText" priority="170" aboveAverage="0" equalAverage="0" bottom="0" percent="0" rank="0" text="Champ_1" dxfId="0"/>
    <cfRule type="containsText" priority="171" aboveAverage="0" equalAverage="0" bottom="0" percent="0" rank="0" text="Champ_2" dxfId="0"/>
    <cfRule type="containsText" priority="172" aboveAverage="0" equalAverage="0" bottom="0" percent="0" rank="0" text="Champ_3" dxfId="0"/>
    <cfRule type="containsText" priority="173" aboveAverage="0" equalAverage="0" bottom="0" percent="0" rank="0" text="Champ_4" dxfId="0"/>
  </conditionalFormatting>
  <conditionalFormatting sqref="P44:P47">
    <cfRule type="containsText" priority="174" aboveAverage="0" equalAverage="0" bottom="0" percent="0" rank="0" text="Champ_1" dxfId="0"/>
    <cfRule type="containsText" priority="175" aboveAverage="0" equalAverage="0" bottom="0" percent="0" rank="0" text="Champ_2" dxfId="0"/>
    <cfRule type="containsText" priority="176" aboveAverage="0" equalAverage="0" bottom="0" percent="0" rank="0" text="Champ_3" dxfId="0"/>
    <cfRule type="containsText" priority="177" aboveAverage="0" equalAverage="0" bottom="0" percent="0" rank="0" text="Champ_4" dxfId="0"/>
  </conditionalFormatting>
  <conditionalFormatting sqref="D48:D51">
    <cfRule type="containsText" priority="178" aboveAverage="0" equalAverage="0" bottom="0" percent="0" rank="0" text="Champ_1" dxfId="0"/>
    <cfRule type="containsText" priority="179" aboveAverage="0" equalAverage="0" bottom="0" percent="0" rank="0" text="Champ_2" dxfId="0"/>
    <cfRule type="containsText" priority="180" aboveAverage="0" equalAverage="0" bottom="0" percent="0" rank="0" text="Champ_3" dxfId="0"/>
    <cfRule type="containsText" priority="181" aboveAverage="0" equalAverage="0" bottom="0" percent="0" rank="0" text="Champ_4" dxfId="0"/>
  </conditionalFormatting>
  <conditionalFormatting sqref="G48:G51">
    <cfRule type="containsText" priority="182" aboveAverage="0" equalAverage="0" bottom="0" percent="0" rank="0" text="Champ_1" dxfId="0"/>
    <cfRule type="containsText" priority="183" aboveAverage="0" equalAverage="0" bottom="0" percent="0" rank="0" text="Champ_2" dxfId="0"/>
    <cfRule type="containsText" priority="184" aboveAverage="0" equalAverage="0" bottom="0" percent="0" rank="0" text="Champ_3" dxfId="0"/>
    <cfRule type="containsText" priority="185" aboveAverage="0" equalAverage="0" bottom="0" percent="0" rank="0" text="Champ_4" dxfId="0"/>
  </conditionalFormatting>
  <conditionalFormatting sqref="J48:J51">
    <cfRule type="containsText" priority="186" aboveAverage="0" equalAverage="0" bottom="0" percent="0" rank="0" text="Champ_1" dxfId="0"/>
    <cfRule type="containsText" priority="187" aboveAverage="0" equalAverage="0" bottom="0" percent="0" rank="0" text="Champ_2" dxfId="0"/>
    <cfRule type="containsText" priority="188" aboveAverage="0" equalAverage="0" bottom="0" percent="0" rank="0" text="Champ_3" dxfId="0"/>
    <cfRule type="containsText" priority="189" aboveAverage="0" equalAverage="0" bottom="0" percent="0" rank="0" text="Champ_4" dxfId="0"/>
  </conditionalFormatting>
  <conditionalFormatting sqref="M48:M51">
    <cfRule type="containsText" priority="190" aboveAverage="0" equalAverage="0" bottom="0" percent="0" rank="0" text="Champ_1" dxfId="0"/>
    <cfRule type="containsText" priority="191" aboveAverage="0" equalAverage="0" bottom="0" percent="0" rank="0" text="Champ_2" dxfId="0"/>
    <cfRule type="containsText" priority="192" aboveAverage="0" equalAverage="0" bottom="0" percent="0" rank="0" text="Champ_3" dxfId="0"/>
    <cfRule type="containsText" priority="193" aboveAverage="0" equalAverage="0" bottom="0" percent="0" rank="0" text="Champ_4" dxfId="0"/>
  </conditionalFormatting>
  <conditionalFormatting sqref="P48:P51">
    <cfRule type="containsText" priority="194" aboveAverage="0" equalAverage="0" bottom="0" percent="0" rank="0" text="Champ_1" dxfId="0"/>
    <cfRule type="containsText" priority="195" aboveAverage="0" equalAverage="0" bottom="0" percent="0" rank="0" text="Champ_2" dxfId="0"/>
    <cfRule type="containsText" priority="196" aboveAverage="0" equalAverage="0" bottom="0" percent="0" rank="0" text="Champ_3" dxfId="0"/>
    <cfRule type="containsText" priority="197" aboveAverage="0" equalAverage="0" bottom="0" percent="0" rank="0" text="Champ_4" dxfId="0"/>
  </conditionalFormatting>
  <conditionalFormatting sqref="D52:D55">
    <cfRule type="containsText" priority="198" aboveAverage="0" equalAverage="0" bottom="0" percent="0" rank="0" text="Champ_1" dxfId="0"/>
    <cfRule type="containsText" priority="199" aboveAverage="0" equalAverage="0" bottom="0" percent="0" rank="0" text="Champ_2" dxfId="0"/>
    <cfRule type="containsText" priority="200" aboveAverage="0" equalAverage="0" bottom="0" percent="0" rank="0" text="Champ_3" dxfId="0"/>
    <cfRule type="containsText" priority="201" aboveAverage="0" equalAverage="0" bottom="0" percent="0" rank="0" text="Champ_4" dxfId="0"/>
  </conditionalFormatting>
  <conditionalFormatting sqref="G52:G55">
    <cfRule type="containsText" priority="202" aboveAverage="0" equalAverage="0" bottom="0" percent="0" rank="0" text="Champ_1" dxfId="0"/>
    <cfRule type="containsText" priority="203" aboveAverage="0" equalAverage="0" bottom="0" percent="0" rank="0" text="Champ_2" dxfId="0"/>
    <cfRule type="containsText" priority="204" aboveAverage="0" equalAverage="0" bottom="0" percent="0" rank="0" text="Champ_3" dxfId="0"/>
    <cfRule type="containsText" priority="205" aboveAverage="0" equalAverage="0" bottom="0" percent="0" rank="0" text="Champ_4" dxfId="0"/>
  </conditionalFormatting>
  <conditionalFormatting sqref="J52:J55">
    <cfRule type="containsText" priority="206" aboveAverage="0" equalAverage="0" bottom="0" percent="0" rank="0" text="Champ_1" dxfId="0"/>
    <cfRule type="containsText" priority="207" aboveAverage="0" equalAverage="0" bottom="0" percent="0" rank="0" text="Champ_2" dxfId="0"/>
    <cfRule type="containsText" priority="208" aboveAverage="0" equalAverage="0" bottom="0" percent="0" rank="0" text="Champ_3" dxfId="0"/>
    <cfRule type="containsText" priority="209" aboveAverage="0" equalAverage="0" bottom="0" percent="0" rank="0" text="Champ_4" dxfId="0"/>
  </conditionalFormatting>
  <conditionalFormatting sqref="M52:M55">
    <cfRule type="containsText" priority="210" aboveAverage="0" equalAverage="0" bottom="0" percent="0" rank="0" text="Champ_1" dxfId="0"/>
    <cfRule type="containsText" priority="211" aboveAverage="0" equalAverage="0" bottom="0" percent="0" rank="0" text="Champ_2" dxfId="0"/>
    <cfRule type="containsText" priority="212" aboveAverage="0" equalAverage="0" bottom="0" percent="0" rank="0" text="Champ_3" dxfId="0"/>
    <cfRule type="containsText" priority="213" aboveAverage="0" equalAverage="0" bottom="0" percent="0" rank="0" text="Champ_4" dxfId="0"/>
  </conditionalFormatting>
  <conditionalFormatting sqref="P52:P55">
    <cfRule type="containsText" priority="214" aboveAverage="0" equalAverage="0" bottom="0" percent="0" rank="0" text="Champ_1" dxfId="0"/>
    <cfRule type="containsText" priority="215" aboveAverage="0" equalAverage="0" bottom="0" percent="0" rank="0" text="Champ_2" dxfId="0"/>
    <cfRule type="containsText" priority="216" aboveAverage="0" equalAverage="0" bottom="0" percent="0" rank="0" text="Champ_3" dxfId="0"/>
    <cfRule type="containsText" priority="217" aboveAverage="0" equalAverage="0" bottom="0" percent="0" rank="0" text="Champ_4" dxfId="0"/>
  </conditionalFormatting>
  <conditionalFormatting sqref="S8:S11">
    <cfRule type="containsText" priority="218" aboveAverage="0" equalAverage="0" bottom="0" percent="0" rank="0" text="Attente" dxfId="0"/>
    <cfRule type="cellIs" priority="219" operator="lessThan" aboveAverage="0" equalAverage="0" bottom="0" percent="0" rank="0" text="" dxfId="0">
      <formula>108</formula>
    </cfRule>
    <cfRule type="cellIs" priority="220" operator="greaterThanOrEqual" aboveAverage="0" equalAverage="0" bottom="0" percent="0" rank="0" text="" dxfId="0">
      <formula>108</formula>
    </cfRule>
  </conditionalFormatting>
  <conditionalFormatting sqref="S12:S15">
    <cfRule type="containsText" priority="221" aboveAverage="0" equalAverage="0" bottom="0" percent="0" rank="0" text="Attente" dxfId="0"/>
    <cfRule type="cellIs" priority="222" operator="lessThan" aboveAverage="0" equalAverage="0" bottom="0" percent="0" rank="0" text="" dxfId="0">
      <formula>108</formula>
    </cfRule>
    <cfRule type="cellIs" priority="223" operator="greaterThanOrEqual" aboveAverage="0" equalAverage="0" bottom="0" percent="0" rank="0" text="" dxfId="0">
      <formula>108</formula>
    </cfRule>
  </conditionalFormatting>
  <conditionalFormatting sqref="S16:S19">
    <cfRule type="containsText" priority="224" aboveAverage="0" equalAverage="0" bottom="0" percent="0" rank="0" text="Attente" dxfId="0"/>
    <cfRule type="cellIs" priority="225" operator="lessThan" aboveAverage="0" equalAverage="0" bottom="0" percent="0" rank="0" text="" dxfId="0">
      <formula>108</formula>
    </cfRule>
    <cfRule type="cellIs" priority="226" operator="greaterThanOrEqual" aboveAverage="0" equalAverage="0" bottom="0" percent="0" rank="0" text="" dxfId="0">
      <formula>108</formula>
    </cfRule>
  </conditionalFormatting>
  <conditionalFormatting sqref="S20:S23">
    <cfRule type="containsText" priority="227" aboveAverage="0" equalAverage="0" bottom="0" percent="0" rank="0" text="Attente" dxfId="0"/>
    <cfRule type="cellIs" priority="228" operator="lessThan" aboveAverage="0" equalAverage="0" bottom="0" percent="0" rank="0" text="" dxfId="0">
      <formula>108</formula>
    </cfRule>
    <cfRule type="cellIs" priority="229" operator="greaterThanOrEqual" aboveAverage="0" equalAverage="0" bottom="0" percent="0" rank="0" text="" dxfId="0">
      <formula>108</formula>
    </cfRule>
  </conditionalFormatting>
  <conditionalFormatting sqref="S24:S27">
    <cfRule type="containsText" priority="230" aboveAverage="0" equalAverage="0" bottom="0" percent="0" rank="0" text="Attente" dxfId="0"/>
    <cfRule type="cellIs" priority="231" operator="lessThan" aboveAverage="0" equalAverage="0" bottom="0" percent="0" rank="0" text="" dxfId="0">
      <formula>108</formula>
    </cfRule>
    <cfRule type="cellIs" priority="232" operator="greaterThanOrEqual" aboveAverage="0" equalAverage="0" bottom="0" percent="0" rank="0" text="" dxfId="0">
      <formula>108</formula>
    </cfRule>
  </conditionalFormatting>
  <conditionalFormatting sqref="S28:S31">
    <cfRule type="containsText" priority="233" aboveAverage="0" equalAverage="0" bottom="0" percent="0" rank="0" text="Attente" dxfId="0"/>
    <cfRule type="cellIs" priority="234" operator="lessThan" aboveAverage="0" equalAverage="0" bottom="0" percent="0" rank="0" text="" dxfId="0">
      <formula>108</formula>
    </cfRule>
    <cfRule type="cellIs" priority="235" operator="greaterThanOrEqual" aboveAverage="0" equalAverage="0" bottom="0" percent="0" rank="0" text="" dxfId="0">
      <formula>108</formula>
    </cfRule>
  </conditionalFormatting>
  <conditionalFormatting sqref="S32:S35">
    <cfRule type="containsText" priority="236" aboveAverage="0" equalAverage="0" bottom="0" percent="0" rank="0" text="Attente" dxfId="0"/>
    <cfRule type="cellIs" priority="237" operator="lessThan" aboveAverage="0" equalAverage="0" bottom="0" percent="0" rank="0" text="" dxfId="0">
      <formula>108</formula>
    </cfRule>
    <cfRule type="cellIs" priority="238" operator="greaterThanOrEqual" aboveAverage="0" equalAverage="0" bottom="0" percent="0" rank="0" text="" dxfId="0">
      <formula>108</formula>
    </cfRule>
  </conditionalFormatting>
  <conditionalFormatting sqref="S36:S39">
    <cfRule type="containsText" priority="239" aboveAverage="0" equalAverage="0" bottom="0" percent="0" rank="0" text="Attente" dxfId="0"/>
    <cfRule type="cellIs" priority="240" operator="lessThan" aboveAverage="0" equalAverage="0" bottom="0" percent="0" rank="0" text="" dxfId="0">
      <formula>108</formula>
    </cfRule>
    <cfRule type="cellIs" priority="241" operator="greaterThanOrEqual" aboveAverage="0" equalAverage="0" bottom="0" percent="0" rank="0" text="" dxfId="0">
      <formula>108</formula>
    </cfRule>
  </conditionalFormatting>
  <conditionalFormatting sqref="S40:S43">
    <cfRule type="containsText" priority="242" aboveAverage="0" equalAverage="0" bottom="0" percent="0" rank="0" text="Attente" dxfId="0"/>
    <cfRule type="cellIs" priority="243" operator="lessThan" aboveAverage="0" equalAverage="0" bottom="0" percent="0" rank="0" text="" dxfId="0">
      <formula>108</formula>
    </cfRule>
    <cfRule type="cellIs" priority="244" operator="greaterThanOrEqual" aboveAverage="0" equalAverage="0" bottom="0" percent="0" rank="0" text="" dxfId="0">
      <formula>108</formula>
    </cfRule>
  </conditionalFormatting>
  <conditionalFormatting sqref="S44:S47">
    <cfRule type="containsText" priority="245" aboveAverage="0" equalAverage="0" bottom="0" percent="0" rank="0" text="Attente" dxfId="0"/>
    <cfRule type="cellIs" priority="246" operator="lessThan" aboveAverage="0" equalAverage="0" bottom="0" percent="0" rank="0" text="" dxfId="0">
      <formula>108</formula>
    </cfRule>
    <cfRule type="cellIs" priority="247" operator="greaterThanOrEqual" aboveAverage="0" equalAverage="0" bottom="0" percent="0" rank="0" text="" dxfId="0">
      <formula>108</formula>
    </cfRule>
  </conditionalFormatting>
  <conditionalFormatting sqref="S48:S51">
    <cfRule type="containsText" priority="248" aboveAverage="0" equalAverage="0" bottom="0" percent="0" rank="0" text="Attente" dxfId="0"/>
    <cfRule type="cellIs" priority="249" operator="lessThan" aboveAverage="0" equalAverage="0" bottom="0" percent="0" rank="0" text="" dxfId="0">
      <formula>108</formula>
    </cfRule>
    <cfRule type="cellIs" priority="250" operator="greaterThanOrEqual" aboveAverage="0" equalAverage="0" bottom="0" percent="0" rank="0" text="" dxfId="0">
      <formula>108</formula>
    </cfRule>
  </conditionalFormatting>
  <conditionalFormatting sqref="S52:S55">
    <cfRule type="containsText" priority="251" aboveAverage="0" equalAverage="0" bottom="0" percent="0" rank="0" text="Attente" dxfId="0"/>
    <cfRule type="cellIs" priority="252" operator="lessThan" aboveAverage="0" equalAverage="0" bottom="0" percent="0" rank="0" text="" dxfId="0">
      <formula>108</formula>
    </cfRule>
    <cfRule type="cellIs" priority="253" operator="greaterThanOrEqual" aboveAverage="0" equalAverage="0" bottom="0" percent="0" rank="0" text="" dxfId="0">
      <formula>108</formula>
    </cfRule>
  </conditionalFormatting>
  <dataValidations count="4">
    <dataValidation allowBlank="true" operator="equal" showDropDown="false" showErrorMessage="true" showInputMessage="true" sqref="B8:B55" type="list">
      <formula1>ListeEnseignants</formula1>
      <formula2>0</formula2>
    </dataValidation>
    <dataValidation allowBlank="true" errorTitle="Invalide" operator="equal" showDropDown="false" showErrorMessage="true" showInputMessage="false" sqref="D8:D55 G8:G55 J8:J55 M8:M55 P8:P55" type="list">
      <formula1>ListeChamps</formula1>
      <formula2>0</formula2>
    </dataValidation>
    <dataValidation allowBlank="true" operator="equal" showDropDown="false" showErrorMessage="true" showInputMessage="true" sqref="E8:E55 H8:H55 K8:K55 N8:N55 Q8:Q55" type="list">
      <formula1>INDIRECT(D8)</formula1>
      <formula2>0</formula2>
    </dataValidation>
    <dataValidation allowBlank="true" error="Choisir l'activité au préalable" errorTitle="Saisie impossible" operator="equal" showDropDown="false" showErrorMessage="true" showInputMessage="false" sqref="F8:F55 I8:I55 L8:L55 O8:O55 R8:R55" type="none">
      <formula1>0</formula1>
      <formula2>0</formula2>
    </dataValidation>
  </dataValidations>
  <printOptions headings="false" gridLines="false" gridLinesSet="true" horizontalCentered="true" verticalCentered="false"/>
  <pageMargins left="0.354166666666667" right="0.354166666666667" top="0.984027777777778" bottom="0.984027777777778" header="0.511805555555555" footer="0.511805555555555"/>
  <pageSetup paperSize="9" scale="100" firstPageNumber="0" fitToWidth="1" fitToHeight="2"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T58"/>
  <sheetViews>
    <sheetView windowProtection="true" showFormulas="false" showGridLines="false" showRowColHeaders="true" showZeros="true" rightToLeft="false" tabSelected="false" showOutlineSymbols="true" defaultGridColor="true" view="normal" topLeftCell="A1" colorId="64" zoomScale="100" zoomScaleNormal="100" zoomScalePageLayoutView="100" workbookViewId="0">
      <pane xSplit="3" ySplit="7" topLeftCell="D8" activePane="bottomRight" state="frozen"/>
      <selection pane="topLeft" activeCell="A1" activeCellId="0" sqref="A1"/>
      <selection pane="topRight" activeCell="D1" activeCellId="0" sqref="D1"/>
      <selection pane="bottomLeft" activeCell="A8" activeCellId="0" sqref="A8"/>
      <selection pane="bottomRight" activeCell="B8" activeCellId="0" sqref="B8"/>
    </sheetView>
  </sheetViews>
  <sheetFormatPr defaultRowHeight="15.75"/>
  <cols>
    <col collapsed="false" hidden="false" max="1" min="1" style="1" width="16.9813953488372"/>
    <col collapsed="false" hidden="false" max="2" min="2" style="1" width="51.4418604651163"/>
    <col collapsed="false" hidden="false" max="3" min="3" style="1" width="24.4883720930233"/>
    <col collapsed="false" hidden="false" max="4" min="4" style="1" width="14.8883720930233"/>
    <col collapsed="false" hidden="false" max="5" min="5" style="1" width="51.4418604651163"/>
    <col collapsed="false" hidden="false" max="7" min="6" style="1" width="14.8883720930233"/>
    <col collapsed="false" hidden="false" max="8" min="8" style="1" width="51.4418604651163"/>
    <col collapsed="false" hidden="false" max="9" min="9" style="1" width="13.4139534883721"/>
    <col collapsed="false" hidden="false" max="10" min="10" style="1" width="14.8883720930233"/>
    <col collapsed="false" hidden="false" max="11" min="11" style="1" width="51.4418604651163"/>
    <col collapsed="false" hidden="false" max="12" min="12" style="1" width="13.4139534883721"/>
    <col collapsed="false" hidden="false" max="13" min="13" style="1" width="14.8883720930233"/>
    <col collapsed="false" hidden="false" max="14" min="14" style="1" width="51.4418604651163"/>
    <col collapsed="false" hidden="false" max="15" min="15" style="1" width="13.4139534883721"/>
    <col collapsed="false" hidden="false" max="16" min="16" style="1" width="14.8883720930233"/>
    <col collapsed="false" hidden="false" max="17" min="17" style="1" width="51.4418604651163"/>
    <col collapsed="false" hidden="false" max="18" min="18" style="1" width="13.4139534883721"/>
    <col collapsed="false" hidden="false" max="19" min="19" style="1" width="31.6279069767442"/>
    <col collapsed="false" hidden="false" max="20" min="20" style="1" width="1.6"/>
    <col collapsed="false" hidden="false" max="1025" min="21" style="1" width="16.9813953488372"/>
  </cols>
  <sheetData>
    <row r="1" s="99" customFormat="true" ht="39.95" hidden="false" customHeight="true" outlineLevel="0" collapsed="false">
      <c r="A1" s="98" t="s">
        <v>47</v>
      </c>
      <c r="B1" s="98"/>
      <c r="C1" s="98"/>
      <c r="D1" s="98"/>
      <c r="E1" s="98"/>
      <c r="F1" s="98"/>
      <c r="G1" s="98"/>
      <c r="H1" s="98"/>
      <c r="I1" s="98"/>
      <c r="J1" s="98"/>
      <c r="K1" s="98"/>
      <c r="L1" s="98"/>
      <c r="M1" s="98"/>
      <c r="N1" s="98"/>
      <c r="O1" s="98"/>
      <c r="P1" s="98"/>
      <c r="Q1" s="98"/>
      <c r="R1" s="98"/>
      <c r="S1" s="98"/>
    </row>
    <row r="2" customFormat="false" ht="27.95" hidden="false" customHeight="true" outlineLevel="0" collapsed="false">
      <c r="A2" s="100"/>
      <c r="B2" s="66" t="s">
        <v>4</v>
      </c>
      <c r="C2" s="66"/>
      <c r="D2" s="67" t="str">
        <f aca="false">IF(ISBLANK(Accueil!F6),"",Accueil!F6)</f>
        <v/>
      </c>
      <c r="E2" s="67"/>
      <c r="F2" s="67"/>
      <c r="G2" s="67"/>
      <c r="H2" s="67"/>
      <c r="I2" s="0"/>
      <c r="J2" s="0"/>
      <c r="K2" s="0"/>
      <c r="L2" s="0"/>
      <c r="M2" s="0"/>
      <c r="N2" s="0"/>
      <c r="O2" s="101"/>
      <c r="P2" s="0"/>
      <c r="Q2" s="0"/>
      <c r="R2" s="0"/>
      <c r="S2" s="0"/>
      <c r="T2" s="0"/>
    </row>
    <row r="3" customFormat="false" ht="27.95" hidden="false" customHeight="true" outlineLevel="0" collapsed="false">
      <c r="A3" s="100"/>
      <c r="B3" s="68" t="s">
        <v>5</v>
      </c>
      <c r="C3" s="68"/>
      <c r="D3" s="69" t="str">
        <f aca="false">IF(ISBLANK(Accueil!F7),"",Accueil!F7)</f>
        <v/>
      </c>
      <c r="E3" s="69"/>
      <c r="F3" s="69"/>
      <c r="G3" s="69"/>
      <c r="H3" s="69"/>
      <c r="I3" s="0"/>
      <c r="J3" s="0"/>
      <c r="K3" s="0"/>
      <c r="L3" s="0"/>
      <c r="M3" s="0"/>
      <c r="N3" s="0"/>
      <c r="O3" s="0"/>
      <c r="P3" s="0"/>
      <c r="Q3" s="0"/>
      <c r="R3" s="0"/>
      <c r="S3" s="0"/>
      <c r="T3" s="0"/>
    </row>
    <row r="4" customFormat="false" ht="27.95" hidden="false" customHeight="true" outlineLevel="0" collapsed="false">
      <c r="A4" s="100"/>
      <c r="B4" s="70" t="s">
        <v>6</v>
      </c>
      <c r="C4" s="70"/>
      <c r="D4" s="71" t="str">
        <f aca="false">IF(ISBLANK(Accueil!F8),"",Accueil!F8)</f>
        <v/>
      </c>
      <c r="E4" s="71"/>
      <c r="F4" s="71"/>
      <c r="G4" s="71"/>
      <c r="H4" s="71"/>
      <c r="I4" s="0"/>
      <c r="J4" s="0"/>
      <c r="K4" s="0"/>
      <c r="L4" s="0"/>
      <c r="M4" s="0"/>
      <c r="N4" s="0"/>
      <c r="O4" s="0"/>
      <c r="P4" s="0"/>
      <c r="Q4" s="0"/>
      <c r="R4" s="0"/>
      <c r="S4" s="0"/>
      <c r="T4" s="0"/>
    </row>
    <row r="5" customFormat="false" ht="27.95" hidden="false" customHeight="true" outlineLevel="0" collapsed="false">
      <c r="A5" s="102"/>
      <c r="B5" s="68" t="s">
        <v>7</v>
      </c>
      <c r="C5" s="68"/>
      <c r="D5" s="69" t="str">
        <f aca="false">IF(ISBLANK(Accueil!F9),"",Accueil!F9)</f>
        <v/>
      </c>
      <c r="E5" s="69"/>
      <c r="F5" s="69"/>
      <c r="G5" s="69"/>
      <c r="H5" s="69"/>
      <c r="I5" s="0"/>
      <c r="J5" s="0"/>
      <c r="K5" s="0"/>
      <c r="L5" s="0"/>
      <c r="M5" s="0"/>
      <c r="N5" s="0"/>
      <c r="O5" s="0"/>
      <c r="P5" s="0"/>
      <c r="Q5" s="0"/>
      <c r="R5" s="0"/>
      <c r="S5" s="0"/>
      <c r="T5" s="0"/>
    </row>
    <row r="6" customFormat="false" ht="32.1" hidden="false" customHeight="true" outlineLevel="0" collapsed="false">
      <c r="A6" s="72" t="s">
        <v>29</v>
      </c>
      <c r="B6" s="73" t="s">
        <v>30</v>
      </c>
      <c r="C6" s="103" t="s">
        <v>48</v>
      </c>
      <c r="D6" s="75" t="s">
        <v>32</v>
      </c>
      <c r="E6" s="75"/>
      <c r="F6" s="75"/>
      <c r="G6" s="75" t="s">
        <v>33</v>
      </c>
      <c r="H6" s="75"/>
      <c r="I6" s="75"/>
      <c r="J6" s="75" t="s">
        <v>34</v>
      </c>
      <c r="K6" s="75"/>
      <c r="L6" s="75"/>
      <c r="M6" s="75" t="s">
        <v>35</v>
      </c>
      <c r="N6" s="75"/>
      <c r="O6" s="75"/>
      <c r="P6" s="75" t="s">
        <v>36</v>
      </c>
      <c r="Q6" s="75"/>
      <c r="R6" s="75"/>
      <c r="S6" s="76" t="s">
        <v>37</v>
      </c>
      <c r="T6" s="0"/>
    </row>
    <row r="7" customFormat="false" ht="31.5" hidden="false" customHeight="false" outlineLevel="0" collapsed="false">
      <c r="A7" s="72"/>
      <c r="B7" s="73"/>
      <c r="C7" s="103"/>
      <c r="D7" s="77" t="s">
        <v>38</v>
      </c>
      <c r="E7" s="77" t="s">
        <v>39</v>
      </c>
      <c r="F7" s="77" t="s">
        <v>40</v>
      </c>
      <c r="G7" s="77" t="s">
        <v>38</v>
      </c>
      <c r="H7" s="77" t="s">
        <v>39</v>
      </c>
      <c r="I7" s="77" t="s">
        <v>40</v>
      </c>
      <c r="J7" s="77" t="s">
        <v>38</v>
      </c>
      <c r="K7" s="77" t="s">
        <v>39</v>
      </c>
      <c r="L7" s="77" t="s">
        <v>40</v>
      </c>
      <c r="M7" s="77" t="s">
        <v>38</v>
      </c>
      <c r="N7" s="77" t="s">
        <v>39</v>
      </c>
      <c r="O7" s="77" t="s">
        <v>40</v>
      </c>
      <c r="P7" s="77" t="s">
        <v>38</v>
      </c>
      <c r="Q7" s="77" t="s">
        <v>39</v>
      </c>
      <c r="R7" s="77" t="s">
        <v>40</v>
      </c>
      <c r="S7" s="76"/>
      <c r="T7" s="0"/>
    </row>
    <row r="8" customFormat="false" ht="18" hidden="false" customHeight="true" outlineLevel="0" collapsed="false">
      <c r="A8" s="78" t="s">
        <v>49</v>
      </c>
      <c r="B8" s="79"/>
      <c r="C8" s="104" t="n">
        <v>1</v>
      </c>
      <c r="D8" s="81" t="s">
        <v>42</v>
      </c>
      <c r="E8" s="82" t="s">
        <v>43</v>
      </c>
      <c r="F8" s="83"/>
      <c r="G8" s="81" t="s">
        <v>42</v>
      </c>
      <c r="H8" s="82" t="s">
        <v>43</v>
      </c>
      <c r="I8" s="83"/>
      <c r="J8" s="81" t="s">
        <v>42</v>
      </c>
      <c r="K8" s="82" t="s">
        <v>43</v>
      </c>
      <c r="L8" s="83"/>
      <c r="M8" s="81" t="s">
        <v>42</v>
      </c>
      <c r="N8" s="82" t="s">
        <v>43</v>
      </c>
      <c r="O8" s="83"/>
      <c r="P8" s="81" t="s">
        <v>42</v>
      </c>
      <c r="Q8" s="82" t="s">
        <v>43</v>
      </c>
      <c r="R8" s="83"/>
      <c r="S8" s="84" t="str">
        <f aca="false">IF(SUM(F8:F11,I8:I11,L8:L11,O8:O11,R8:R11)=0,"Attente",SUM(F8:F11,I8:I11,L8:L11,O8:O11,R8:R11))</f>
        <v>Attente</v>
      </c>
      <c r="T8" s="0"/>
    </row>
    <row r="9" customFormat="false" ht="18" hidden="false" customHeight="true" outlineLevel="0" collapsed="false">
      <c r="A9" s="78"/>
      <c r="B9" s="79"/>
      <c r="C9" s="105" t="n">
        <v>2</v>
      </c>
      <c r="D9" s="86" t="s">
        <v>42</v>
      </c>
      <c r="E9" s="87" t="s">
        <v>43</v>
      </c>
      <c r="F9" s="88"/>
      <c r="G9" s="86" t="s">
        <v>42</v>
      </c>
      <c r="H9" s="87" t="s">
        <v>43</v>
      </c>
      <c r="I9" s="88"/>
      <c r="J9" s="86" t="s">
        <v>42</v>
      </c>
      <c r="K9" s="87" t="s">
        <v>43</v>
      </c>
      <c r="L9" s="88"/>
      <c r="M9" s="86" t="s">
        <v>42</v>
      </c>
      <c r="N9" s="87" t="s">
        <v>43</v>
      </c>
      <c r="O9" s="88"/>
      <c r="P9" s="86" t="s">
        <v>42</v>
      </c>
      <c r="Q9" s="87" t="s">
        <v>43</v>
      </c>
      <c r="R9" s="88"/>
      <c r="S9" s="84"/>
      <c r="T9" s="0"/>
    </row>
    <row r="10" customFormat="false" ht="18" hidden="false" customHeight="true" outlineLevel="0" collapsed="false">
      <c r="A10" s="78"/>
      <c r="B10" s="79"/>
      <c r="C10" s="105" t="n">
        <v>3</v>
      </c>
      <c r="D10" s="86" t="s">
        <v>42</v>
      </c>
      <c r="E10" s="87" t="s">
        <v>43</v>
      </c>
      <c r="F10" s="88"/>
      <c r="G10" s="86" t="s">
        <v>42</v>
      </c>
      <c r="H10" s="87" t="s">
        <v>43</v>
      </c>
      <c r="I10" s="88"/>
      <c r="J10" s="86" t="s">
        <v>42</v>
      </c>
      <c r="K10" s="87" t="s">
        <v>43</v>
      </c>
      <c r="L10" s="88"/>
      <c r="M10" s="86" t="s">
        <v>42</v>
      </c>
      <c r="N10" s="87" t="s">
        <v>43</v>
      </c>
      <c r="O10" s="88"/>
      <c r="P10" s="86" t="s">
        <v>42</v>
      </c>
      <c r="Q10" s="87" t="s">
        <v>43</v>
      </c>
      <c r="R10" s="88"/>
      <c r="S10" s="84"/>
      <c r="T10" s="0"/>
    </row>
    <row r="11" customFormat="false" ht="18" hidden="false" customHeight="true" outlineLevel="0" collapsed="false">
      <c r="A11" s="78"/>
      <c r="B11" s="79"/>
      <c r="C11" s="105" t="s">
        <v>44</v>
      </c>
      <c r="D11" s="86" t="s">
        <v>42</v>
      </c>
      <c r="E11" s="87" t="s">
        <v>43</v>
      </c>
      <c r="F11" s="88"/>
      <c r="G11" s="86" t="s">
        <v>42</v>
      </c>
      <c r="H11" s="87" t="s">
        <v>43</v>
      </c>
      <c r="I11" s="88"/>
      <c r="J11" s="86" t="s">
        <v>42</v>
      </c>
      <c r="K11" s="87" t="s">
        <v>43</v>
      </c>
      <c r="L11" s="88"/>
      <c r="M11" s="86" t="s">
        <v>42</v>
      </c>
      <c r="N11" s="87" t="s">
        <v>43</v>
      </c>
      <c r="O11" s="88"/>
      <c r="P11" s="86" t="s">
        <v>42</v>
      </c>
      <c r="Q11" s="87" t="s">
        <v>43</v>
      </c>
      <c r="R11" s="88"/>
      <c r="S11" s="84"/>
      <c r="T11" s="0"/>
    </row>
    <row r="12" customFormat="false" ht="18" hidden="false" customHeight="true" outlineLevel="0" collapsed="false">
      <c r="A12" s="78"/>
      <c r="B12" s="89"/>
      <c r="C12" s="105" t="n">
        <v>1</v>
      </c>
      <c r="D12" s="86" t="s">
        <v>42</v>
      </c>
      <c r="E12" s="87" t="s">
        <v>43</v>
      </c>
      <c r="F12" s="88"/>
      <c r="G12" s="86" t="s">
        <v>42</v>
      </c>
      <c r="H12" s="87" t="s">
        <v>43</v>
      </c>
      <c r="I12" s="88"/>
      <c r="J12" s="86" t="s">
        <v>42</v>
      </c>
      <c r="K12" s="87" t="s">
        <v>43</v>
      </c>
      <c r="L12" s="88"/>
      <c r="M12" s="86" t="s">
        <v>42</v>
      </c>
      <c r="N12" s="87" t="s">
        <v>43</v>
      </c>
      <c r="O12" s="88"/>
      <c r="P12" s="86" t="s">
        <v>42</v>
      </c>
      <c r="Q12" s="87" t="s">
        <v>43</v>
      </c>
      <c r="R12" s="88"/>
      <c r="S12" s="84" t="str">
        <f aca="false">IF(SUM(F12:F15,I12:I15,L12:L15,O12:O15,R12:R15)=0,"Attente",SUM(F12:F15,I12:I15,L12:L15,O12:O15,R12:R15))</f>
        <v>Attente</v>
      </c>
      <c r="T12" s="0"/>
    </row>
    <row r="13" customFormat="false" ht="18" hidden="false" customHeight="true" outlineLevel="0" collapsed="false">
      <c r="A13" s="78"/>
      <c r="B13" s="89"/>
      <c r="C13" s="105" t="n">
        <v>2</v>
      </c>
      <c r="D13" s="86" t="s">
        <v>42</v>
      </c>
      <c r="E13" s="87" t="s">
        <v>43</v>
      </c>
      <c r="F13" s="88"/>
      <c r="G13" s="86" t="s">
        <v>42</v>
      </c>
      <c r="H13" s="87" t="s">
        <v>43</v>
      </c>
      <c r="I13" s="88"/>
      <c r="J13" s="86" t="s">
        <v>42</v>
      </c>
      <c r="K13" s="87" t="s">
        <v>43</v>
      </c>
      <c r="L13" s="88"/>
      <c r="M13" s="86" t="s">
        <v>42</v>
      </c>
      <c r="N13" s="87" t="s">
        <v>43</v>
      </c>
      <c r="O13" s="88"/>
      <c r="P13" s="86" t="s">
        <v>42</v>
      </c>
      <c r="Q13" s="87" t="s">
        <v>43</v>
      </c>
      <c r="R13" s="88"/>
      <c r="S13" s="84"/>
      <c r="T13" s="0"/>
    </row>
    <row r="14" customFormat="false" ht="18" hidden="false" customHeight="true" outlineLevel="0" collapsed="false">
      <c r="A14" s="78"/>
      <c r="B14" s="89"/>
      <c r="C14" s="105" t="n">
        <v>3</v>
      </c>
      <c r="D14" s="86" t="s">
        <v>42</v>
      </c>
      <c r="E14" s="87" t="s">
        <v>43</v>
      </c>
      <c r="F14" s="88"/>
      <c r="G14" s="86" t="s">
        <v>42</v>
      </c>
      <c r="H14" s="87" t="s">
        <v>43</v>
      </c>
      <c r="I14" s="88"/>
      <c r="J14" s="86" t="s">
        <v>42</v>
      </c>
      <c r="K14" s="87" t="s">
        <v>43</v>
      </c>
      <c r="L14" s="88"/>
      <c r="M14" s="86" t="s">
        <v>42</v>
      </c>
      <c r="N14" s="87" t="s">
        <v>43</v>
      </c>
      <c r="O14" s="88"/>
      <c r="P14" s="86" t="s">
        <v>42</v>
      </c>
      <c r="Q14" s="87" t="s">
        <v>43</v>
      </c>
      <c r="R14" s="88"/>
      <c r="S14" s="84"/>
      <c r="T14" s="0"/>
    </row>
    <row r="15" customFormat="false" ht="18" hidden="false" customHeight="true" outlineLevel="0" collapsed="false">
      <c r="A15" s="78"/>
      <c r="B15" s="89"/>
      <c r="C15" s="105" t="s">
        <v>44</v>
      </c>
      <c r="D15" s="86" t="s">
        <v>42</v>
      </c>
      <c r="E15" s="87" t="s">
        <v>43</v>
      </c>
      <c r="F15" s="88"/>
      <c r="G15" s="86" t="s">
        <v>42</v>
      </c>
      <c r="H15" s="87" t="s">
        <v>43</v>
      </c>
      <c r="I15" s="88"/>
      <c r="J15" s="86" t="s">
        <v>42</v>
      </c>
      <c r="K15" s="87" t="s">
        <v>43</v>
      </c>
      <c r="L15" s="88"/>
      <c r="M15" s="86" t="s">
        <v>42</v>
      </c>
      <c r="N15" s="87" t="s">
        <v>43</v>
      </c>
      <c r="O15" s="88"/>
      <c r="P15" s="86" t="s">
        <v>42</v>
      </c>
      <c r="Q15" s="87" t="s">
        <v>43</v>
      </c>
      <c r="R15" s="88"/>
      <c r="S15" s="84"/>
      <c r="T15" s="0"/>
    </row>
    <row r="16" customFormat="false" ht="18" hidden="false" customHeight="true" outlineLevel="0" collapsed="false">
      <c r="A16" s="78"/>
      <c r="B16" s="89"/>
      <c r="C16" s="105" t="n">
        <v>1</v>
      </c>
      <c r="D16" s="86" t="s">
        <v>42</v>
      </c>
      <c r="E16" s="87" t="s">
        <v>43</v>
      </c>
      <c r="F16" s="88"/>
      <c r="G16" s="86" t="s">
        <v>42</v>
      </c>
      <c r="H16" s="87" t="s">
        <v>43</v>
      </c>
      <c r="I16" s="88"/>
      <c r="J16" s="86" t="s">
        <v>42</v>
      </c>
      <c r="K16" s="87" t="s">
        <v>43</v>
      </c>
      <c r="L16" s="88"/>
      <c r="M16" s="86" t="s">
        <v>42</v>
      </c>
      <c r="N16" s="87" t="s">
        <v>43</v>
      </c>
      <c r="O16" s="88"/>
      <c r="P16" s="86" t="s">
        <v>42</v>
      </c>
      <c r="Q16" s="87" t="s">
        <v>43</v>
      </c>
      <c r="R16" s="88"/>
      <c r="S16" s="90" t="str">
        <f aca="false">IF(SUM(F16:F19,I16:I19,L16:L19,O16:O19,R16:R19)=0,"Attente",SUM(F16:F19,I16:I19,L16:L19,O16:O19,R16:R19))</f>
        <v>Attente</v>
      </c>
      <c r="T16" s="0"/>
    </row>
    <row r="17" customFormat="false" ht="18" hidden="false" customHeight="true" outlineLevel="0" collapsed="false">
      <c r="A17" s="78"/>
      <c r="B17" s="89"/>
      <c r="C17" s="105" t="n">
        <v>2</v>
      </c>
      <c r="D17" s="86" t="s">
        <v>42</v>
      </c>
      <c r="E17" s="87" t="s">
        <v>43</v>
      </c>
      <c r="F17" s="88"/>
      <c r="G17" s="86" t="s">
        <v>42</v>
      </c>
      <c r="H17" s="87" t="s">
        <v>43</v>
      </c>
      <c r="I17" s="88"/>
      <c r="J17" s="86" t="s">
        <v>42</v>
      </c>
      <c r="K17" s="87" t="s">
        <v>43</v>
      </c>
      <c r="L17" s="88"/>
      <c r="M17" s="86" t="s">
        <v>42</v>
      </c>
      <c r="N17" s="87" t="s">
        <v>43</v>
      </c>
      <c r="O17" s="88"/>
      <c r="P17" s="86" t="s">
        <v>42</v>
      </c>
      <c r="Q17" s="87" t="s">
        <v>43</v>
      </c>
      <c r="R17" s="88"/>
      <c r="S17" s="90"/>
      <c r="T17" s="0"/>
    </row>
    <row r="18" customFormat="false" ht="18" hidden="false" customHeight="true" outlineLevel="0" collapsed="false">
      <c r="A18" s="78"/>
      <c r="B18" s="89"/>
      <c r="C18" s="105" t="n">
        <v>3</v>
      </c>
      <c r="D18" s="86" t="s">
        <v>42</v>
      </c>
      <c r="E18" s="87" t="s">
        <v>43</v>
      </c>
      <c r="F18" s="88"/>
      <c r="G18" s="86" t="s">
        <v>42</v>
      </c>
      <c r="H18" s="87" t="s">
        <v>43</v>
      </c>
      <c r="I18" s="88"/>
      <c r="J18" s="86" t="s">
        <v>42</v>
      </c>
      <c r="K18" s="87" t="s">
        <v>43</v>
      </c>
      <c r="L18" s="88"/>
      <c r="M18" s="86" t="s">
        <v>42</v>
      </c>
      <c r="N18" s="87" t="s">
        <v>43</v>
      </c>
      <c r="O18" s="88"/>
      <c r="P18" s="86" t="s">
        <v>42</v>
      </c>
      <c r="Q18" s="87" t="s">
        <v>43</v>
      </c>
      <c r="R18" s="88"/>
      <c r="S18" s="90"/>
      <c r="T18" s="0"/>
    </row>
    <row r="19" customFormat="false" ht="18" hidden="false" customHeight="true" outlineLevel="0" collapsed="false">
      <c r="A19" s="78"/>
      <c r="B19" s="89"/>
      <c r="C19" s="105" t="s">
        <v>44</v>
      </c>
      <c r="D19" s="86" t="s">
        <v>42</v>
      </c>
      <c r="E19" s="87" t="s">
        <v>43</v>
      </c>
      <c r="F19" s="88"/>
      <c r="G19" s="86" t="s">
        <v>42</v>
      </c>
      <c r="H19" s="87" t="s">
        <v>43</v>
      </c>
      <c r="I19" s="88"/>
      <c r="J19" s="86" t="s">
        <v>42</v>
      </c>
      <c r="K19" s="87" t="s">
        <v>43</v>
      </c>
      <c r="L19" s="88"/>
      <c r="M19" s="86" t="s">
        <v>42</v>
      </c>
      <c r="N19" s="87" t="s">
        <v>43</v>
      </c>
      <c r="O19" s="88"/>
      <c r="P19" s="86" t="s">
        <v>42</v>
      </c>
      <c r="Q19" s="87" t="s">
        <v>43</v>
      </c>
      <c r="R19" s="88"/>
      <c r="S19" s="90"/>
      <c r="T19" s="0"/>
    </row>
    <row r="20" customFormat="false" ht="18" hidden="false" customHeight="true" outlineLevel="0" collapsed="false">
      <c r="A20" s="78"/>
      <c r="B20" s="92"/>
      <c r="C20" s="105" t="n">
        <v>1</v>
      </c>
      <c r="D20" s="86" t="s">
        <v>42</v>
      </c>
      <c r="E20" s="87" t="s">
        <v>43</v>
      </c>
      <c r="F20" s="88"/>
      <c r="G20" s="86" t="s">
        <v>42</v>
      </c>
      <c r="H20" s="87" t="s">
        <v>43</v>
      </c>
      <c r="I20" s="88"/>
      <c r="J20" s="86" t="s">
        <v>42</v>
      </c>
      <c r="K20" s="87" t="s">
        <v>43</v>
      </c>
      <c r="L20" s="88"/>
      <c r="M20" s="86" t="s">
        <v>42</v>
      </c>
      <c r="N20" s="87" t="s">
        <v>43</v>
      </c>
      <c r="O20" s="88"/>
      <c r="P20" s="86" t="s">
        <v>42</v>
      </c>
      <c r="Q20" s="87" t="s">
        <v>43</v>
      </c>
      <c r="R20" s="88"/>
      <c r="S20" s="93" t="str">
        <f aca="false">IF(SUM(F20:F23,I20:I23,L20:L23,O20:O23,R20:R23)=0,"Attente",SUM(F20:F23,I20:I23,L20:L23,O20:O23,R20:R23))</f>
        <v>Attente</v>
      </c>
      <c r="T20" s="0"/>
    </row>
    <row r="21" customFormat="false" ht="18" hidden="false" customHeight="true" outlineLevel="0" collapsed="false">
      <c r="A21" s="78"/>
      <c r="B21" s="92"/>
      <c r="C21" s="105" t="n">
        <v>2</v>
      </c>
      <c r="D21" s="86" t="s">
        <v>42</v>
      </c>
      <c r="E21" s="87" t="s">
        <v>43</v>
      </c>
      <c r="F21" s="88"/>
      <c r="G21" s="86" t="s">
        <v>42</v>
      </c>
      <c r="H21" s="87" t="s">
        <v>43</v>
      </c>
      <c r="I21" s="88"/>
      <c r="J21" s="86" t="s">
        <v>42</v>
      </c>
      <c r="K21" s="87" t="s">
        <v>43</v>
      </c>
      <c r="L21" s="88"/>
      <c r="M21" s="86" t="s">
        <v>42</v>
      </c>
      <c r="N21" s="87" t="s">
        <v>43</v>
      </c>
      <c r="O21" s="88"/>
      <c r="P21" s="86" t="s">
        <v>42</v>
      </c>
      <c r="Q21" s="87" t="s">
        <v>43</v>
      </c>
      <c r="R21" s="88"/>
      <c r="S21" s="93"/>
      <c r="T21" s="0"/>
    </row>
    <row r="22" customFormat="false" ht="18" hidden="false" customHeight="true" outlineLevel="0" collapsed="false">
      <c r="A22" s="78"/>
      <c r="B22" s="92"/>
      <c r="C22" s="105" t="n">
        <v>3</v>
      </c>
      <c r="D22" s="86" t="s">
        <v>42</v>
      </c>
      <c r="E22" s="87" t="s">
        <v>43</v>
      </c>
      <c r="F22" s="88"/>
      <c r="G22" s="86" t="s">
        <v>42</v>
      </c>
      <c r="H22" s="87" t="s">
        <v>43</v>
      </c>
      <c r="I22" s="88"/>
      <c r="J22" s="86" t="s">
        <v>42</v>
      </c>
      <c r="K22" s="87" t="s">
        <v>43</v>
      </c>
      <c r="L22" s="88"/>
      <c r="M22" s="86" t="s">
        <v>42</v>
      </c>
      <c r="N22" s="87" t="s">
        <v>43</v>
      </c>
      <c r="O22" s="88"/>
      <c r="P22" s="86" t="s">
        <v>42</v>
      </c>
      <c r="Q22" s="87" t="s">
        <v>43</v>
      </c>
      <c r="R22" s="88"/>
      <c r="S22" s="93"/>
      <c r="T22" s="0"/>
    </row>
    <row r="23" customFormat="false" ht="18" hidden="false" customHeight="true" outlineLevel="0" collapsed="false">
      <c r="A23" s="78"/>
      <c r="B23" s="92"/>
      <c r="C23" s="106" t="s">
        <v>44</v>
      </c>
      <c r="D23" s="95" t="s">
        <v>42</v>
      </c>
      <c r="E23" s="96" t="s">
        <v>43</v>
      </c>
      <c r="F23" s="97"/>
      <c r="G23" s="95" t="s">
        <v>42</v>
      </c>
      <c r="H23" s="96" t="s">
        <v>43</v>
      </c>
      <c r="I23" s="97"/>
      <c r="J23" s="95" t="s">
        <v>42</v>
      </c>
      <c r="K23" s="96" t="s">
        <v>43</v>
      </c>
      <c r="L23" s="97"/>
      <c r="M23" s="95" t="s">
        <v>42</v>
      </c>
      <c r="N23" s="96" t="s">
        <v>43</v>
      </c>
      <c r="O23" s="97"/>
      <c r="P23" s="95" t="s">
        <v>42</v>
      </c>
      <c r="Q23" s="96" t="s">
        <v>43</v>
      </c>
      <c r="R23" s="97"/>
      <c r="S23" s="93"/>
      <c r="T23" s="0"/>
    </row>
    <row r="24" customFormat="false" ht="18" hidden="false" customHeight="true" outlineLevel="0" collapsed="false">
      <c r="A24" s="78" t="s">
        <v>50</v>
      </c>
      <c r="B24" s="79"/>
      <c r="C24" s="104" t="n">
        <v>1</v>
      </c>
      <c r="D24" s="81" t="s">
        <v>42</v>
      </c>
      <c r="E24" s="82" t="s">
        <v>43</v>
      </c>
      <c r="F24" s="83"/>
      <c r="G24" s="81" t="s">
        <v>42</v>
      </c>
      <c r="H24" s="82" t="s">
        <v>43</v>
      </c>
      <c r="I24" s="83"/>
      <c r="J24" s="81" t="s">
        <v>42</v>
      </c>
      <c r="K24" s="82" t="s">
        <v>43</v>
      </c>
      <c r="L24" s="83"/>
      <c r="M24" s="81" t="s">
        <v>42</v>
      </c>
      <c r="N24" s="82" t="s">
        <v>43</v>
      </c>
      <c r="O24" s="83"/>
      <c r="P24" s="81" t="s">
        <v>42</v>
      </c>
      <c r="Q24" s="82" t="s">
        <v>43</v>
      </c>
      <c r="R24" s="83"/>
      <c r="S24" s="84" t="str">
        <f aca="false">IF(SUM(F24:F27,I24:I27,L24:L27,O24:O27,R24:R27)=0,"Attente",SUM(F24:F27,I24:I27,L24:L27,O24:O27,R24:R27))</f>
        <v>Attente</v>
      </c>
      <c r="T24" s="0"/>
    </row>
    <row r="25" customFormat="false" ht="18" hidden="false" customHeight="true" outlineLevel="0" collapsed="false">
      <c r="A25" s="78"/>
      <c r="B25" s="79"/>
      <c r="C25" s="105" t="n">
        <v>2</v>
      </c>
      <c r="D25" s="86" t="s">
        <v>42</v>
      </c>
      <c r="E25" s="87" t="s">
        <v>43</v>
      </c>
      <c r="F25" s="88"/>
      <c r="G25" s="86" t="s">
        <v>42</v>
      </c>
      <c r="H25" s="87" t="s">
        <v>43</v>
      </c>
      <c r="I25" s="88"/>
      <c r="J25" s="86" t="s">
        <v>42</v>
      </c>
      <c r="K25" s="87" t="s">
        <v>43</v>
      </c>
      <c r="L25" s="88"/>
      <c r="M25" s="86" t="s">
        <v>42</v>
      </c>
      <c r="N25" s="87" t="s">
        <v>43</v>
      </c>
      <c r="O25" s="88"/>
      <c r="P25" s="86" t="s">
        <v>42</v>
      </c>
      <c r="Q25" s="87" t="s">
        <v>43</v>
      </c>
      <c r="R25" s="88"/>
      <c r="S25" s="84"/>
      <c r="T25" s="0"/>
    </row>
    <row r="26" customFormat="false" ht="18" hidden="false" customHeight="true" outlineLevel="0" collapsed="false">
      <c r="A26" s="78"/>
      <c r="B26" s="79"/>
      <c r="C26" s="105" t="n">
        <v>3</v>
      </c>
      <c r="D26" s="86" t="s">
        <v>42</v>
      </c>
      <c r="E26" s="87" t="s">
        <v>43</v>
      </c>
      <c r="F26" s="88"/>
      <c r="G26" s="86" t="s">
        <v>42</v>
      </c>
      <c r="H26" s="87" t="s">
        <v>43</v>
      </c>
      <c r="I26" s="88"/>
      <c r="J26" s="86" t="s">
        <v>42</v>
      </c>
      <c r="K26" s="87" t="s">
        <v>43</v>
      </c>
      <c r="L26" s="88"/>
      <c r="M26" s="86" t="s">
        <v>42</v>
      </c>
      <c r="N26" s="87" t="s">
        <v>43</v>
      </c>
      <c r="O26" s="88"/>
      <c r="P26" s="86" t="s">
        <v>42</v>
      </c>
      <c r="Q26" s="87" t="s">
        <v>43</v>
      </c>
      <c r="R26" s="88"/>
      <c r="S26" s="84"/>
      <c r="T26" s="0"/>
    </row>
    <row r="27" customFormat="false" ht="18" hidden="false" customHeight="true" outlineLevel="0" collapsed="false">
      <c r="A27" s="78"/>
      <c r="B27" s="79"/>
      <c r="C27" s="105" t="s">
        <v>44</v>
      </c>
      <c r="D27" s="86" t="s">
        <v>42</v>
      </c>
      <c r="E27" s="87" t="s">
        <v>43</v>
      </c>
      <c r="F27" s="88"/>
      <c r="G27" s="86" t="s">
        <v>42</v>
      </c>
      <c r="H27" s="87" t="s">
        <v>43</v>
      </c>
      <c r="I27" s="88"/>
      <c r="J27" s="86" t="s">
        <v>42</v>
      </c>
      <c r="K27" s="87" t="s">
        <v>43</v>
      </c>
      <c r="L27" s="88"/>
      <c r="M27" s="86" t="s">
        <v>42</v>
      </c>
      <c r="N27" s="87" t="s">
        <v>43</v>
      </c>
      <c r="O27" s="88"/>
      <c r="P27" s="86" t="s">
        <v>42</v>
      </c>
      <c r="Q27" s="87" t="s">
        <v>43</v>
      </c>
      <c r="R27" s="88"/>
      <c r="S27" s="84"/>
      <c r="T27" s="0"/>
    </row>
    <row r="28" customFormat="false" ht="18" hidden="false" customHeight="true" outlineLevel="0" collapsed="false">
      <c r="A28" s="78"/>
      <c r="B28" s="89"/>
      <c r="C28" s="105" t="n">
        <v>1</v>
      </c>
      <c r="D28" s="86" t="s">
        <v>42</v>
      </c>
      <c r="E28" s="87" t="s">
        <v>43</v>
      </c>
      <c r="F28" s="88"/>
      <c r="G28" s="86" t="s">
        <v>42</v>
      </c>
      <c r="H28" s="87" t="s">
        <v>43</v>
      </c>
      <c r="I28" s="88"/>
      <c r="J28" s="86" t="s">
        <v>42</v>
      </c>
      <c r="K28" s="87" t="s">
        <v>43</v>
      </c>
      <c r="L28" s="88"/>
      <c r="M28" s="86" t="s">
        <v>42</v>
      </c>
      <c r="N28" s="87" t="s">
        <v>43</v>
      </c>
      <c r="O28" s="88"/>
      <c r="P28" s="86" t="s">
        <v>42</v>
      </c>
      <c r="Q28" s="87" t="s">
        <v>43</v>
      </c>
      <c r="R28" s="88"/>
      <c r="S28" s="90" t="str">
        <f aca="false">IF(SUM(F28:F31,I28:I31,L28:L31,O28:O31,R28:R31)=0,"Attente",SUM(F28:F31,I28:I31,L28:L31,O28:O31,R28:R31))</f>
        <v>Attente</v>
      </c>
      <c r="T28" s="107"/>
    </row>
    <row r="29" customFormat="false" ht="18" hidden="false" customHeight="true" outlineLevel="0" collapsed="false">
      <c r="A29" s="78"/>
      <c r="B29" s="89"/>
      <c r="C29" s="105" t="n">
        <v>2</v>
      </c>
      <c r="D29" s="86" t="s">
        <v>42</v>
      </c>
      <c r="E29" s="87" t="s">
        <v>43</v>
      </c>
      <c r="F29" s="88"/>
      <c r="G29" s="86" t="s">
        <v>42</v>
      </c>
      <c r="H29" s="87" t="s">
        <v>43</v>
      </c>
      <c r="I29" s="88"/>
      <c r="J29" s="86" t="s">
        <v>42</v>
      </c>
      <c r="K29" s="87" t="s">
        <v>43</v>
      </c>
      <c r="L29" s="88"/>
      <c r="M29" s="86" t="s">
        <v>42</v>
      </c>
      <c r="N29" s="87" t="s">
        <v>43</v>
      </c>
      <c r="O29" s="88"/>
      <c r="P29" s="86" t="s">
        <v>42</v>
      </c>
      <c r="Q29" s="87" t="s">
        <v>43</v>
      </c>
      <c r="R29" s="88"/>
      <c r="S29" s="90"/>
    </row>
    <row r="30" customFormat="false" ht="18" hidden="false" customHeight="true" outlineLevel="0" collapsed="false">
      <c r="A30" s="78"/>
      <c r="B30" s="89"/>
      <c r="C30" s="105" t="n">
        <v>3</v>
      </c>
      <c r="D30" s="86" t="s">
        <v>42</v>
      </c>
      <c r="E30" s="87" t="s">
        <v>43</v>
      </c>
      <c r="F30" s="88"/>
      <c r="G30" s="86" t="s">
        <v>42</v>
      </c>
      <c r="H30" s="87" t="s">
        <v>43</v>
      </c>
      <c r="I30" s="88"/>
      <c r="J30" s="86" t="s">
        <v>42</v>
      </c>
      <c r="K30" s="87" t="s">
        <v>43</v>
      </c>
      <c r="L30" s="88"/>
      <c r="M30" s="86" t="s">
        <v>42</v>
      </c>
      <c r="N30" s="87" t="s">
        <v>43</v>
      </c>
      <c r="O30" s="88"/>
      <c r="P30" s="86" t="s">
        <v>42</v>
      </c>
      <c r="Q30" s="87" t="s">
        <v>43</v>
      </c>
      <c r="R30" s="88"/>
      <c r="S30" s="90"/>
    </row>
    <row r="31" customFormat="false" ht="18" hidden="false" customHeight="true" outlineLevel="0" collapsed="false">
      <c r="A31" s="78"/>
      <c r="B31" s="89"/>
      <c r="C31" s="105" t="s">
        <v>44</v>
      </c>
      <c r="D31" s="86" t="s">
        <v>42</v>
      </c>
      <c r="E31" s="87" t="s">
        <v>43</v>
      </c>
      <c r="F31" s="88"/>
      <c r="G31" s="86" t="s">
        <v>42</v>
      </c>
      <c r="H31" s="87" t="s">
        <v>43</v>
      </c>
      <c r="I31" s="88"/>
      <c r="J31" s="86" t="s">
        <v>42</v>
      </c>
      <c r="K31" s="87" t="s">
        <v>43</v>
      </c>
      <c r="L31" s="88"/>
      <c r="M31" s="86" t="s">
        <v>42</v>
      </c>
      <c r="N31" s="87" t="s">
        <v>43</v>
      </c>
      <c r="O31" s="88"/>
      <c r="P31" s="86" t="s">
        <v>42</v>
      </c>
      <c r="Q31" s="87" t="s">
        <v>43</v>
      </c>
      <c r="R31" s="88"/>
      <c r="S31" s="90"/>
    </row>
    <row r="32" customFormat="false" ht="18" hidden="false" customHeight="true" outlineLevel="0" collapsed="false">
      <c r="A32" s="78"/>
      <c r="B32" s="89"/>
      <c r="C32" s="105" t="n">
        <v>1</v>
      </c>
      <c r="D32" s="86" t="s">
        <v>42</v>
      </c>
      <c r="E32" s="87" t="s">
        <v>43</v>
      </c>
      <c r="F32" s="88"/>
      <c r="G32" s="86" t="s">
        <v>42</v>
      </c>
      <c r="H32" s="87" t="s">
        <v>43</v>
      </c>
      <c r="I32" s="88"/>
      <c r="J32" s="86" t="s">
        <v>42</v>
      </c>
      <c r="K32" s="87" t="s">
        <v>43</v>
      </c>
      <c r="L32" s="88"/>
      <c r="M32" s="86" t="s">
        <v>42</v>
      </c>
      <c r="N32" s="87" t="s">
        <v>43</v>
      </c>
      <c r="O32" s="88"/>
      <c r="P32" s="86" t="s">
        <v>42</v>
      </c>
      <c r="Q32" s="87" t="s">
        <v>43</v>
      </c>
      <c r="R32" s="88"/>
      <c r="S32" s="90" t="str">
        <f aca="false">IF(SUM(F32:F35,I32:I35,L32:L35,O32:O35,R32:R35)=0,"Attente",SUM(F32:F35,I32:I35,L32:L35,O32:O35,R32:R35))</f>
        <v>Attente</v>
      </c>
    </row>
    <row r="33" customFormat="false" ht="18" hidden="false" customHeight="true" outlineLevel="0" collapsed="false">
      <c r="A33" s="78"/>
      <c r="B33" s="89"/>
      <c r="C33" s="105" t="n">
        <v>2</v>
      </c>
      <c r="D33" s="86" t="s">
        <v>42</v>
      </c>
      <c r="E33" s="87" t="s">
        <v>43</v>
      </c>
      <c r="F33" s="88"/>
      <c r="G33" s="86" t="s">
        <v>42</v>
      </c>
      <c r="H33" s="87" t="s">
        <v>43</v>
      </c>
      <c r="I33" s="88"/>
      <c r="J33" s="86" t="s">
        <v>42</v>
      </c>
      <c r="K33" s="87" t="s">
        <v>43</v>
      </c>
      <c r="L33" s="88"/>
      <c r="M33" s="86" t="s">
        <v>42</v>
      </c>
      <c r="N33" s="87" t="s">
        <v>43</v>
      </c>
      <c r="O33" s="88"/>
      <c r="P33" s="86" t="s">
        <v>42</v>
      </c>
      <c r="Q33" s="87" t="s">
        <v>43</v>
      </c>
      <c r="R33" s="88"/>
      <c r="S33" s="90"/>
    </row>
    <row r="34" customFormat="false" ht="18" hidden="false" customHeight="true" outlineLevel="0" collapsed="false">
      <c r="A34" s="78"/>
      <c r="B34" s="89"/>
      <c r="C34" s="105" t="n">
        <v>3</v>
      </c>
      <c r="D34" s="86" t="s">
        <v>42</v>
      </c>
      <c r="E34" s="87" t="s">
        <v>43</v>
      </c>
      <c r="F34" s="88"/>
      <c r="G34" s="86" t="s">
        <v>42</v>
      </c>
      <c r="H34" s="87" t="s">
        <v>43</v>
      </c>
      <c r="I34" s="88"/>
      <c r="J34" s="86" t="s">
        <v>42</v>
      </c>
      <c r="K34" s="87" t="s">
        <v>43</v>
      </c>
      <c r="L34" s="88"/>
      <c r="M34" s="86" t="s">
        <v>42</v>
      </c>
      <c r="N34" s="87" t="s">
        <v>43</v>
      </c>
      <c r="O34" s="88"/>
      <c r="P34" s="86" t="s">
        <v>42</v>
      </c>
      <c r="Q34" s="87" t="s">
        <v>43</v>
      </c>
      <c r="R34" s="88"/>
      <c r="S34" s="90"/>
    </row>
    <row r="35" customFormat="false" ht="18" hidden="false" customHeight="true" outlineLevel="0" collapsed="false">
      <c r="A35" s="78"/>
      <c r="B35" s="89"/>
      <c r="C35" s="105" t="s">
        <v>44</v>
      </c>
      <c r="D35" s="86" t="s">
        <v>42</v>
      </c>
      <c r="E35" s="87" t="s">
        <v>43</v>
      </c>
      <c r="F35" s="88"/>
      <c r="G35" s="86" t="s">
        <v>42</v>
      </c>
      <c r="H35" s="87" t="s">
        <v>43</v>
      </c>
      <c r="I35" s="88"/>
      <c r="J35" s="86" t="s">
        <v>42</v>
      </c>
      <c r="K35" s="87" t="s">
        <v>43</v>
      </c>
      <c r="L35" s="88"/>
      <c r="M35" s="86" t="s">
        <v>42</v>
      </c>
      <c r="N35" s="87" t="s">
        <v>43</v>
      </c>
      <c r="O35" s="88"/>
      <c r="P35" s="86" t="s">
        <v>42</v>
      </c>
      <c r="Q35" s="87" t="s">
        <v>43</v>
      </c>
      <c r="R35" s="88"/>
      <c r="S35" s="90"/>
    </row>
    <row r="36" customFormat="false" ht="18" hidden="false" customHeight="true" outlineLevel="0" collapsed="false">
      <c r="A36" s="78"/>
      <c r="B36" s="92"/>
      <c r="C36" s="105" t="n">
        <v>1</v>
      </c>
      <c r="D36" s="86" t="s">
        <v>42</v>
      </c>
      <c r="E36" s="87" t="s">
        <v>43</v>
      </c>
      <c r="F36" s="88"/>
      <c r="G36" s="86" t="s">
        <v>42</v>
      </c>
      <c r="H36" s="87" t="s">
        <v>43</v>
      </c>
      <c r="I36" s="88"/>
      <c r="J36" s="86" t="s">
        <v>42</v>
      </c>
      <c r="K36" s="87" t="s">
        <v>43</v>
      </c>
      <c r="L36" s="88"/>
      <c r="M36" s="86" t="s">
        <v>42</v>
      </c>
      <c r="N36" s="87" t="s">
        <v>43</v>
      </c>
      <c r="O36" s="88"/>
      <c r="P36" s="86" t="s">
        <v>42</v>
      </c>
      <c r="Q36" s="87" t="s">
        <v>43</v>
      </c>
      <c r="R36" s="88"/>
      <c r="S36" s="93" t="str">
        <f aca="false">IF(SUM(F36:F39,I36:I39,L36:L39,O36:O39,R36:R39)=0,"Attente",SUM(F36:F39,I36:I39,L36:L39,O36:O39,R36:R39))</f>
        <v>Attente</v>
      </c>
    </row>
    <row r="37" customFormat="false" ht="18" hidden="false" customHeight="true" outlineLevel="0" collapsed="false">
      <c r="A37" s="78"/>
      <c r="B37" s="92"/>
      <c r="C37" s="105" t="n">
        <v>2</v>
      </c>
      <c r="D37" s="86" t="s">
        <v>42</v>
      </c>
      <c r="E37" s="87" t="s">
        <v>43</v>
      </c>
      <c r="F37" s="88"/>
      <c r="G37" s="86" t="s">
        <v>42</v>
      </c>
      <c r="H37" s="87" t="s">
        <v>43</v>
      </c>
      <c r="I37" s="88"/>
      <c r="J37" s="86" t="s">
        <v>42</v>
      </c>
      <c r="K37" s="87" t="s">
        <v>43</v>
      </c>
      <c r="L37" s="88"/>
      <c r="M37" s="86" t="s">
        <v>42</v>
      </c>
      <c r="N37" s="87" t="s">
        <v>43</v>
      </c>
      <c r="O37" s="88"/>
      <c r="P37" s="86" t="s">
        <v>42</v>
      </c>
      <c r="Q37" s="87" t="s">
        <v>43</v>
      </c>
      <c r="R37" s="88"/>
      <c r="S37" s="93"/>
    </row>
    <row r="38" customFormat="false" ht="18" hidden="false" customHeight="true" outlineLevel="0" collapsed="false">
      <c r="A38" s="78"/>
      <c r="B38" s="92"/>
      <c r="C38" s="105" t="n">
        <v>3</v>
      </c>
      <c r="D38" s="86" t="s">
        <v>42</v>
      </c>
      <c r="E38" s="87" t="s">
        <v>43</v>
      </c>
      <c r="F38" s="88"/>
      <c r="G38" s="86" t="s">
        <v>42</v>
      </c>
      <c r="H38" s="87" t="s">
        <v>43</v>
      </c>
      <c r="I38" s="88"/>
      <c r="J38" s="86" t="s">
        <v>42</v>
      </c>
      <c r="K38" s="87" t="s">
        <v>43</v>
      </c>
      <c r="L38" s="88"/>
      <c r="M38" s="86" t="s">
        <v>42</v>
      </c>
      <c r="N38" s="87" t="s">
        <v>43</v>
      </c>
      <c r="O38" s="88"/>
      <c r="P38" s="86" t="s">
        <v>42</v>
      </c>
      <c r="Q38" s="87" t="s">
        <v>43</v>
      </c>
      <c r="R38" s="88"/>
      <c r="S38" s="93"/>
    </row>
    <row r="39" customFormat="false" ht="18" hidden="false" customHeight="true" outlineLevel="0" collapsed="false">
      <c r="A39" s="78"/>
      <c r="B39" s="92"/>
      <c r="C39" s="106" t="s">
        <v>44</v>
      </c>
      <c r="D39" s="95" t="s">
        <v>42</v>
      </c>
      <c r="E39" s="96" t="s">
        <v>43</v>
      </c>
      <c r="F39" s="97"/>
      <c r="G39" s="95" t="s">
        <v>42</v>
      </c>
      <c r="H39" s="96" t="s">
        <v>43</v>
      </c>
      <c r="I39" s="97"/>
      <c r="J39" s="95" t="s">
        <v>42</v>
      </c>
      <c r="K39" s="96" t="s">
        <v>43</v>
      </c>
      <c r="L39" s="97"/>
      <c r="M39" s="95" t="s">
        <v>42</v>
      </c>
      <c r="N39" s="96" t="s">
        <v>43</v>
      </c>
      <c r="O39" s="97"/>
      <c r="P39" s="95" t="s">
        <v>42</v>
      </c>
      <c r="Q39" s="96" t="s">
        <v>43</v>
      </c>
      <c r="R39" s="97"/>
      <c r="S39" s="93"/>
    </row>
    <row r="40" customFormat="false" ht="21.95" hidden="true" customHeight="true" outlineLevel="0" collapsed="false">
      <c r="A40" s="78" t="s">
        <v>51</v>
      </c>
      <c r="B40" s="108"/>
      <c r="C40" s="104" t="n">
        <v>1</v>
      </c>
      <c r="D40" s="81" t="s">
        <v>42</v>
      </c>
      <c r="E40" s="82" t="s">
        <v>43</v>
      </c>
      <c r="F40" s="83"/>
      <c r="G40" s="81" t="s">
        <v>42</v>
      </c>
      <c r="H40" s="82" t="s">
        <v>43</v>
      </c>
      <c r="I40" s="83"/>
      <c r="J40" s="81" t="s">
        <v>42</v>
      </c>
      <c r="K40" s="82" t="s">
        <v>43</v>
      </c>
      <c r="L40" s="83"/>
      <c r="M40" s="81" t="s">
        <v>42</v>
      </c>
      <c r="N40" s="82" t="s">
        <v>43</v>
      </c>
      <c r="O40" s="83"/>
      <c r="P40" s="81" t="s">
        <v>42</v>
      </c>
      <c r="Q40" s="82" t="s">
        <v>43</v>
      </c>
      <c r="R40" s="82"/>
      <c r="S40" s="84" t="str">
        <f aca="false">IF(SUM(F40:F41,I40:I41,L40:L41,O40:O41,R40:R41)=0,"Attente",SUM(F40:F41,I40:I41,L40:L41,O40:O41,R40:R41))</f>
        <v>Attente</v>
      </c>
    </row>
    <row r="41" customFormat="false" ht="21.95" hidden="true" customHeight="true" outlineLevel="0" collapsed="false">
      <c r="A41" s="78"/>
      <c r="B41" s="108"/>
      <c r="C41" s="109" t="n">
        <v>2</v>
      </c>
      <c r="D41" s="86" t="s">
        <v>42</v>
      </c>
      <c r="E41" s="87" t="s">
        <v>43</v>
      </c>
      <c r="F41" s="88"/>
      <c r="G41" s="86" t="s">
        <v>42</v>
      </c>
      <c r="H41" s="87" t="s">
        <v>43</v>
      </c>
      <c r="I41" s="88"/>
      <c r="J41" s="86" t="s">
        <v>42</v>
      </c>
      <c r="K41" s="87" t="s">
        <v>43</v>
      </c>
      <c r="L41" s="88"/>
      <c r="M41" s="86" t="s">
        <v>42</v>
      </c>
      <c r="N41" s="87" t="s">
        <v>43</v>
      </c>
      <c r="O41" s="88"/>
      <c r="P41" s="86" t="s">
        <v>42</v>
      </c>
      <c r="Q41" s="87" t="s">
        <v>43</v>
      </c>
      <c r="R41" s="87"/>
      <c r="S41" s="84"/>
    </row>
    <row r="42" customFormat="false" ht="21.95" hidden="true" customHeight="true" outlineLevel="0" collapsed="false">
      <c r="A42" s="78"/>
      <c r="B42" s="110"/>
      <c r="C42" s="105" t="n">
        <v>1</v>
      </c>
      <c r="D42" s="86" t="s">
        <v>42</v>
      </c>
      <c r="E42" s="87" t="s">
        <v>43</v>
      </c>
      <c r="F42" s="88"/>
      <c r="G42" s="86" t="s">
        <v>42</v>
      </c>
      <c r="H42" s="87" t="s">
        <v>43</v>
      </c>
      <c r="I42" s="88"/>
      <c r="J42" s="86" t="s">
        <v>42</v>
      </c>
      <c r="K42" s="87" t="s">
        <v>43</v>
      </c>
      <c r="L42" s="88"/>
      <c r="M42" s="86" t="s">
        <v>42</v>
      </c>
      <c r="N42" s="87" t="s">
        <v>43</v>
      </c>
      <c r="O42" s="88"/>
      <c r="P42" s="86" t="s">
        <v>42</v>
      </c>
      <c r="Q42" s="87" t="s">
        <v>43</v>
      </c>
      <c r="R42" s="87"/>
      <c r="S42" s="90" t="str">
        <f aca="false">IF(SUM(F42:F43,I42:I43,L42:L43,O42:O43,R42:R43)=0,"Attente",SUM(F42:F43,I42:I43,L42:L43,O42:O43,R42:R43))</f>
        <v>Attente</v>
      </c>
    </row>
    <row r="43" customFormat="false" ht="21.95" hidden="true" customHeight="true" outlineLevel="0" collapsed="false">
      <c r="A43" s="78"/>
      <c r="B43" s="110"/>
      <c r="C43" s="105" t="n">
        <v>2</v>
      </c>
      <c r="D43" s="86" t="s">
        <v>42</v>
      </c>
      <c r="E43" s="87" t="s">
        <v>43</v>
      </c>
      <c r="F43" s="88"/>
      <c r="G43" s="86" t="s">
        <v>42</v>
      </c>
      <c r="H43" s="87" t="s">
        <v>43</v>
      </c>
      <c r="I43" s="88"/>
      <c r="J43" s="86" t="s">
        <v>42</v>
      </c>
      <c r="K43" s="87" t="s">
        <v>43</v>
      </c>
      <c r="L43" s="88"/>
      <c r="M43" s="86" t="s">
        <v>42</v>
      </c>
      <c r="N43" s="87" t="s">
        <v>43</v>
      </c>
      <c r="O43" s="88"/>
      <c r="P43" s="86" t="s">
        <v>42</v>
      </c>
      <c r="Q43" s="87" t="s">
        <v>43</v>
      </c>
      <c r="R43" s="87"/>
      <c r="S43" s="90"/>
    </row>
    <row r="44" customFormat="false" ht="21.95" hidden="true" customHeight="true" outlineLevel="0" collapsed="false">
      <c r="A44" s="78"/>
      <c r="B44" s="110"/>
      <c r="C44" s="105" t="n">
        <v>1</v>
      </c>
      <c r="D44" s="86" t="s">
        <v>42</v>
      </c>
      <c r="E44" s="87" t="s">
        <v>43</v>
      </c>
      <c r="F44" s="88"/>
      <c r="G44" s="86" t="s">
        <v>42</v>
      </c>
      <c r="H44" s="87" t="s">
        <v>43</v>
      </c>
      <c r="I44" s="88"/>
      <c r="J44" s="86" t="s">
        <v>42</v>
      </c>
      <c r="K44" s="87" t="s">
        <v>43</v>
      </c>
      <c r="L44" s="88"/>
      <c r="M44" s="86" t="s">
        <v>42</v>
      </c>
      <c r="N44" s="87" t="s">
        <v>43</v>
      </c>
      <c r="O44" s="88"/>
      <c r="P44" s="86" t="s">
        <v>42</v>
      </c>
      <c r="Q44" s="87" t="s">
        <v>43</v>
      </c>
      <c r="R44" s="87"/>
      <c r="S44" s="90" t="str">
        <f aca="false">IF(SUM(F44:F45,I44:I45,L44:L45,O44:O45,R44:R45)=0,"Attente",SUM(F44:F45,I44:I45,L44:L45,O44:O45,R44:R45))</f>
        <v>Attente</v>
      </c>
    </row>
    <row r="45" customFormat="false" ht="21.95" hidden="true" customHeight="true" outlineLevel="0" collapsed="false">
      <c r="A45" s="78"/>
      <c r="B45" s="110"/>
      <c r="C45" s="105" t="n">
        <v>2</v>
      </c>
      <c r="D45" s="86" t="s">
        <v>42</v>
      </c>
      <c r="E45" s="87" t="s">
        <v>43</v>
      </c>
      <c r="F45" s="88"/>
      <c r="G45" s="86" t="s">
        <v>42</v>
      </c>
      <c r="H45" s="87" t="s">
        <v>43</v>
      </c>
      <c r="I45" s="88"/>
      <c r="J45" s="86" t="s">
        <v>42</v>
      </c>
      <c r="K45" s="87" t="s">
        <v>43</v>
      </c>
      <c r="L45" s="88"/>
      <c r="M45" s="86" t="s">
        <v>42</v>
      </c>
      <c r="N45" s="87" t="s">
        <v>43</v>
      </c>
      <c r="O45" s="88"/>
      <c r="P45" s="86" t="s">
        <v>42</v>
      </c>
      <c r="Q45" s="87" t="s">
        <v>43</v>
      </c>
      <c r="R45" s="87"/>
      <c r="S45" s="90"/>
    </row>
    <row r="46" customFormat="false" ht="21.95" hidden="true" customHeight="true" outlineLevel="0" collapsed="false">
      <c r="A46" s="78"/>
      <c r="B46" s="110"/>
      <c r="C46" s="105" t="n">
        <v>1</v>
      </c>
      <c r="D46" s="86" t="s">
        <v>42</v>
      </c>
      <c r="E46" s="87" t="s">
        <v>43</v>
      </c>
      <c r="F46" s="88"/>
      <c r="G46" s="86" t="s">
        <v>42</v>
      </c>
      <c r="H46" s="87" t="s">
        <v>43</v>
      </c>
      <c r="I46" s="88"/>
      <c r="J46" s="86" t="s">
        <v>42</v>
      </c>
      <c r="K46" s="87" t="s">
        <v>43</v>
      </c>
      <c r="L46" s="88"/>
      <c r="M46" s="86" t="s">
        <v>42</v>
      </c>
      <c r="N46" s="87" t="s">
        <v>43</v>
      </c>
      <c r="O46" s="88"/>
      <c r="P46" s="86" t="s">
        <v>42</v>
      </c>
      <c r="Q46" s="87" t="s">
        <v>43</v>
      </c>
      <c r="R46" s="87"/>
      <c r="S46" s="90" t="str">
        <f aca="false">IF(SUM(F46:F47,I46:I47,L46:L47,O46:O47,R46:R47)=0,"Attente",SUM(F46:F47,I46:I47,L46:L47,O46:O47,R46:R47))</f>
        <v>Attente</v>
      </c>
    </row>
    <row r="47" customFormat="false" ht="21.95" hidden="true" customHeight="true" outlineLevel="0" collapsed="false">
      <c r="A47" s="78"/>
      <c r="B47" s="110"/>
      <c r="C47" s="105" t="n">
        <v>2</v>
      </c>
      <c r="D47" s="86" t="s">
        <v>42</v>
      </c>
      <c r="E47" s="87" t="s">
        <v>43</v>
      </c>
      <c r="F47" s="88"/>
      <c r="G47" s="86" t="s">
        <v>42</v>
      </c>
      <c r="H47" s="87" t="s">
        <v>43</v>
      </c>
      <c r="I47" s="88"/>
      <c r="J47" s="86" t="s">
        <v>42</v>
      </c>
      <c r="K47" s="87" t="s">
        <v>43</v>
      </c>
      <c r="L47" s="88"/>
      <c r="M47" s="86" t="s">
        <v>42</v>
      </c>
      <c r="N47" s="87" t="s">
        <v>43</v>
      </c>
      <c r="O47" s="88"/>
      <c r="P47" s="86" t="s">
        <v>42</v>
      </c>
      <c r="Q47" s="87" t="s">
        <v>43</v>
      </c>
      <c r="R47" s="87"/>
      <c r="S47" s="90"/>
    </row>
    <row r="48" customFormat="false" ht="21.95" hidden="true" customHeight="true" outlineLevel="0" collapsed="false">
      <c r="A48" s="78"/>
      <c r="B48" s="110"/>
      <c r="C48" s="111" t="n">
        <v>1</v>
      </c>
      <c r="D48" s="86" t="s">
        <v>42</v>
      </c>
      <c r="E48" s="87" t="s">
        <v>43</v>
      </c>
      <c r="F48" s="88"/>
      <c r="G48" s="86" t="s">
        <v>42</v>
      </c>
      <c r="H48" s="87" t="s">
        <v>43</v>
      </c>
      <c r="I48" s="88"/>
      <c r="J48" s="86" t="s">
        <v>42</v>
      </c>
      <c r="K48" s="87" t="s">
        <v>43</v>
      </c>
      <c r="L48" s="88"/>
      <c r="M48" s="86" t="s">
        <v>42</v>
      </c>
      <c r="N48" s="87" t="s">
        <v>43</v>
      </c>
      <c r="O48" s="88"/>
      <c r="P48" s="86" t="s">
        <v>42</v>
      </c>
      <c r="Q48" s="87" t="s">
        <v>43</v>
      </c>
      <c r="R48" s="87"/>
      <c r="S48" s="90" t="str">
        <f aca="false">IF(SUM(F48:F49,I48:I49,L48:L49,O48:O49,R48:R49)=0,"Attente",SUM(F48:F49,I48:I49,L48:L49,O48:O49,R48:R49))</f>
        <v>Attente</v>
      </c>
    </row>
    <row r="49" customFormat="false" ht="21.95" hidden="true" customHeight="true" outlineLevel="0" collapsed="false">
      <c r="A49" s="78"/>
      <c r="B49" s="110"/>
      <c r="C49" s="105" t="n">
        <v>2</v>
      </c>
      <c r="D49" s="86" t="s">
        <v>42</v>
      </c>
      <c r="E49" s="87" t="s">
        <v>43</v>
      </c>
      <c r="F49" s="88"/>
      <c r="G49" s="86" t="s">
        <v>42</v>
      </c>
      <c r="H49" s="87" t="s">
        <v>43</v>
      </c>
      <c r="I49" s="88"/>
      <c r="J49" s="86" t="s">
        <v>42</v>
      </c>
      <c r="K49" s="87" t="s">
        <v>43</v>
      </c>
      <c r="L49" s="88"/>
      <c r="M49" s="86" t="s">
        <v>42</v>
      </c>
      <c r="N49" s="87" t="s">
        <v>43</v>
      </c>
      <c r="O49" s="88"/>
      <c r="P49" s="86" t="s">
        <v>42</v>
      </c>
      <c r="Q49" s="87" t="s">
        <v>43</v>
      </c>
      <c r="R49" s="87"/>
      <c r="S49" s="90"/>
    </row>
    <row r="50" customFormat="false" ht="21.95" hidden="true" customHeight="true" outlineLevel="0" collapsed="false">
      <c r="A50" s="78"/>
      <c r="B50" s="110"/>
      <c r="C50" s="105" t="n">
        <v>1</v>
      </c>
      <c r="D50" s="86" t="s">
        <v>42</v>
      </c>
      <c r="E50" s="87" t="s">
        <v>43</v>
      </c>
      <c r="F50" s="88"/>
      <c r="G50" s="86" t="s">
        <v>42</v>
      </c>
      <c r="H50" s="87" t="s">
        <v>43</v>
      </c>
      <c r="I50" s="88"/>
      <c r="J50" s="86" t="s">
        <v>42</v>
      </c>
      <c r="K50" s="87" t="s">
        <v>43</v>
      </c>
      <c r="L50" s="88"/>
      <c r="M50" s="86" t="s">
        <v>42</v>
      </c>
      <c r="N50" s="87" t="s">
        <v>43</v>
      </c>
      <c r="O50" s="88"/>
      <c r="P50" s="86" t="s">
        <v>42</v>
      </c>
      <c r="Q50" s="87" t="s">
        <v>43</v>
      </c>
      <c r="R50" s="87"/>
      <c r="S50" s="90" t="str">
        <f aca="false">IF(SUM(F50:F51,I50:I51,L50:L51,O50:O51,R50:R51)=0,"Attente",SUM(F50:F51,I50:I51,L50:L51,O50:O51,R50:R51))</f>
        <v>Attente</v>
      </c>
    </row>
    <row r="51" customFormat="false" ht="21.95" hidden="true" customHeight="true" outlineLevel="0" collapsed="false">
      <c r="A51" s="78"/>
      <c r="B51" s="110"/>
      <c r="C51" s="105" t="n">
        <v>2</v>
      </c>
      <c r="D51" s="86" t="s">
        <v>42</v>
      </c>
      <c r="E51" s="87" t="s">
        <v>43</v>
      </c>
      <c r="F51" s="88"/>
      <c r="G51" s="86" t="s">
        <v>42</v>
      </c>
      <c r="H51" s="87" t="s">
        <v>43</v>
      </c>
      <c r="I51" s="88"/>
      <c r="J51" s="86" t="s">
        <v>42</v>
      </c>
      <c r="K51" s="87" t="s">
        <v>43</v>
      </c>
      <c r="L51" s="88"/>
      <c r="M51" s="86" t="s">
        <v>42</v>
      </c>
      <c r="N51" s="87" t="s">
        <v>43</v>
      </c>
      <c r="O51" s="88"/>
      <c r="P51" s="86" t="s">
        <v>42</v>
      </c>
      <c r="Q51" s="87" t="s">
        <v>43</v>
      </c>
      <c r="R51" s="87"/>
      <c r="S51" s="90"/>
    </row>
    <row r="52" customFormat="false" ht="21.95" hidden="true" customHeight="true" outlineLevel="0" collapsed="false">
      <c r="A52" s="78"/>
      <c r="B52" s="110"/>
      <c r="C52" s="105" t="n">
        <v>1</v>
      </c>
      <c r="D52" s="86" t="s">
        <v>42</v>
      </c>
      <c r="E52" s="87" t="s">
        <v>43</v>
      </c>
      <c r="F52" s="88"/>
      <c r="G52" s="86" t="s">
        <v>42</v>
      </c>
      <c r="H52" s="87" t="s">
        <v>43</v>
      </c>
      <c r="I52" s="88"/>
      <c r="J52" s="86" t="s">
        <v>42</v>
      </c>
      <c r="K52" s="87" t="s">
        <v>43</v>
      </c>
      <c r="L52" s="88"/>
      <c r="M52" s="86" t="s">
        <v>42</v>
      </c>
      <c r="N52" s="87" t="s">
        <v>43</v>
      </c>
      <c r="O52" s="88"/>
      <c r="P52" s="86" t="s">
        <v>42</v>
      </c>
      <c r="Q52" s="87" t="s">
        <v>43</v>
      </c>
      <c r="R52" s="87"/>
      <c r="S52" s="90" t="str">
        <f aca="false">IF(SUM(F52:F53,I52:I53,L52:L53,O52:O53,R52:R53)=0,"Attente",SUM(F52:F53,I52:I53,L52:L53,O52:O53,R52:R53))</f>
        <v>Attente</v>
      </c>
    </row>
    <row r="53" customFormat="false" ht="21.95" hidden="true" customHeight="true" outlineLevel="0" collapsed="false">
      <c r="A53" s="78"/>
      <c r="B53" s="110"/>
      <c r="C53" s="105" t="n">
        <v>2</v>
      </c>
      <c r="D53" s="86" t="s">
        <v>42</v>
      </c>
      <c r="E53" s="87" t="s">
        <v>43</v>
      </c>
      <c r="F53" s="88"/>
      <c r="G53" s="86" t="s">
        <v>42</v>
      </c>
      <c r="H53" s="87" t="s">
        <v>43</v>
      </c>
      <c r="I53" s="88"/>
      <c r="J53" s="86" t="s">
        <v>42</v>
      </c>
      <c r="K53" s="87" t="s">
        <v>43</v>
      </c>
      <c r="L53" s="88"/>
      <c r="M53" s="86" t="s">
        <v>42</v>
      </c>
      <c r="N53" s="87" t="s">
        <v>43</v>
      </c>
      <c r="O53" s="88"/>
      <c r="P53" s="86" t="s">
        <v>42</v>
      </c>
      <c r="Q53" s="87" t="s">
        <v>43</v>
      </c>
      <c r="R53" s="87"/>
      <c r="S53" s="90"/>
    </row>
    <row r="54" customFormat="false" ht="21.95" hidden="true" customHeight="true" outlineLevel="0" collapsed="false">
      <c r="A54" s="78"/>
      <c r="B54" s="110"/>
      <c r="C54" s="105" t="n">
        <v>1</v>
      </c>
      <c r="D54" s="86" t="s">
        <v>42</v>
      </c>
      <c r="E54" s="87" t="s">
        <v>43</v>
      </c>
      <c r="F54" s="88"/>
      <c r="G54" s="86" t="s">
        <v>42</v>
      </c>
      <c r="H54" s="87" t="s">
        <v>43</v>
      </c>
      <c r="I54" s="88"/>
      <c r="J54" s="86" t="s">
        <v>42</v>
      </c>
      <c r="K54" s="87" t="s">
        <v>43</v>
      </c>
      <c r="L54" s="88"/>
      <c r="M54" s="86" t="s">
        <v>42</v>
      </c>
      <c r="N54" s="87" t="s">
        <v>43</v>
      </c>
      <c r="O54" s="88"/>
      <c r="P54" s="86" t="s">
        <v>42</v>
      </c>
      <c r="Q54" s="87" t="s">
        <v>43</v>
      </c>
      <c r="R54" s="87"/>
      <c r="S54" s="90" t="str">
        <f aca="false">IF(SUM(F54:F55,I54:I55,L54:L55,O54:O55,R54:R55)=0,"Attente",SUM(F54:F55,I54:I55,L54:L55,O54:O55,R54:R55))</f>
        <v>Attente</v>
      </c>
    </row>
    <row r="55" customFormat="false" ht="21.95" hidden="true" customHeight="true" outlineLevel="0" collapsed="false">
      <c r="A55" s="78"/>
      <c r="B55" s="110"/>
      <c r="C55" s="105" t="n">
        <v>2</v>
      </c>
      <c r="D55" s="86" t="s">
        <v>42</v>
      </c>
      <c r="E55" s="87" t="s">
        <v>43</v>
      </c>
      <c r="F55" s="88"/>
      <c r="G55" s="86" t="s">
        <v>42</v>
      </c>
      <c r="H55" s="87" t="s">
        <v>43</v>
      </c>
      <c r="I55" s="88"/>
      <c r="J55" s="86" t="s">
        <v>42</v>
      </c>
      <c r="K55" s="87" t="s">
        <v>43</v>
      </c>
      <c r="L55" s="88"/>
      <c r="M55" s="86" t="s">
        <v>42</v>
      </c>
      <c r="N55" s="87" t="s">
        <v>43</v>
      </c>
      <c r="O55" s="88"/>
      <c r="P55" s="86" t="s">
        <v>42</v>
      </c>
      <c r="Q55" s="87" t="s">
        <v>43</v>
      </c>
      <c r="R55" s="87"/>
      <c r="S55" s="90"/>
    </row>
    <row r="56" customFormat="false" ht="21.95" hidden="true" customHeight="true" outlineLevel="0" collapsed="false">
      <c r="A56" s="78"/>
      <c r="B56" s="112"/>
      <c r="C56" s="105" t="n">
        <v>1</v>
      </c>
      <c r="D56" s="86" t="s">
        <v>42</v>
      </c>
      <c r="E56" s="87" t="s">
        <v>43</v>
      </c>
      <c r="F56" s="88"/>
      <c r="G56" s="86" t="s">
        <v>42</v>
      </c>
      <c r="H56" s="87" t="s">
        <v>43</v>
      </c>
      <c r="I56" s="88"/>
      <c r="J56" s="86" t="s">
        <v>42</v>
      </c>
      <c r="K56" s="87" t="s">
        <v>43</v>
      </c>
      <c r="L56" s="88"/>
      <c r="M56" s="86" t="s">
        <v>42</v>
      </c>
      <c r="N56" s="87" t="s">
        <v>43</v>
      </c>
      <c r="O56" s="88"/>
      <c r="P56" s="86" t="s">
        <v>42</v>
      </c>
      <c r="Q56" s="87" t="s">
        <v>43</v>
      </c>
      <c r="R56" s="87"/>
      <c r="S56" s="93" t="str">
        <f aca="false">IF(SUM(F56:F57,I56:I57,L56:L57,O56:O57,R56:R57)=0,"Attente",SUM(F56:F57,I56:I57,L56:L57,O56:O57,R56:R57))</f>
        <v>Attente</v>
      </c>
    </row>
    <row r="57" customFormat="false" ht="21.95" hidden="true" customHeight="true" outlineLevel="0" collapsed="false">
      <c r="A57" s="78"/>
      <c r="B57" s="112"/>
      <c r="C57" s="106" t="n">
        <v>2</v>
      </c>
      <c r="D57" s="95" t="s">
        <v>42</v>
      </c>
      <c r="E57" s="96" t="s">
        <v>43</v>
      </c>
      <c r="F57" s="97"/>
      <c r="G57" s="95" t="s">
        <v>42</v>
      </c>
      <c r="H57" s="96" t="s">
        <v>43</v>
      </c>
      <c r="I57" s="97"/>
      <c r="J57" s="95" t="s">
        <v>42</v>
      </c>
      <c r="K57" s="96" t="s">
        <v>43</v>
      </c>
      <c r="L57" s="97"/>
      <c r="M57" s="95" t="s">
        <v>42</v>
      </c>
      <c r="N57" s="96" t="s">
        <v>43</v>
      </c>
      <c r="O57" s="97"/>
      <c r="P57" s="95" t="s">
        <v>42</v>
      </c>
      <c r="Q57" s="96" t="s">
        <v>43</v>
      </c>
      <c r="R57" s="96"/>
      <c r="S57" s="93"/>
    </row>
    <row r="58" customFormat="false" ht="16.5" hidden="false" customHeight="true" outlineLevel="0" collapsed="false"/>
  </sheetData>
  <sheetProtection sheet="true" password="cc46" objects="true" scenarios="true"/>
  <mergeCells count="55">
    <mergeCell ref="A1:S1"/>
    <mergeCell ref="B2:C2"/>
    <mergeCell ref="D2:H2"/>
    <mergeCell ref="B3:C3"/>
    <mergeCell ref="D3:H3"/>
    <mergeCell ref="B4:C4"/>
    <mergeCell ref="D4:H4"/>
    <mergeCell ref="B5:C5"/>
    <mergeCell ref="D5:H5"/>
    <mergeCell ref="A6:A7"/>
    <mergeCell ref="B6:B7"/>
    <mergeCell ref="C6:C7"/>
    <mergeCell ref="D6:F6"/>
    <mergeCell ref="G6:I6"/>
    <mergeCell ref="J6:L6"/>
    <mergeCell ref="M6:O6"/>
    <mergeCell ref="P6:R6"/>
    <mergeCell ref="S6:S7"/>
    <mergeCell ref="A8:A23"/>
    <mergeCell ref="B8:B11"/>
    <mergeCell ref="S8:S11"/>
    <mergeCell ref="B12:B15"/>
    <mergeCell ref="S12:S15"/>
    <mergeCell ref="B16:B19"/>
    <mergeCell ref="S16:S19"/>
    <mergeCell ref="B20:B23"/>
    <mergeCell ref="S20:S23"/>
    <mergeCell ref="A24:A39"/>
    <mergeCell ref="B24:B27"/>
    <mergeCell ref="S24:S27"/>
    <mergeCell ref="B28:B31"/>
    <mergeCell ref="S28:S31"/>
    <mergeCell ref="B32:B35"/>
    <mergeCell ref="S32:S35"/>
    <mergeCell ref="B36:B39"/>
    <mergeCell ref="S36:S39"/>
    <mergeCell ref="A40:A57"/>
    <mergeCell ref="B40:B41"/>
    <mergeCell ref="S40:S41"/>
    <mergeCell ref="B42:B43"/>
    <mergeCell ref="S42:S43"/>
    <mergeCell ref="B44:B45"/>
    <mergeCell ref="S44:S45"/>
    <mergeCell ref="B46:B47"/>
    <mergeCell ref="S46:S47"/>
    <mergeCell ref="B48:B49"/>
    <mergeCell ref="S48:S49"/>
    <mergeCell ref="B50:B51"/>
    <mergeCell ref="S50:S51"/>
    <mergeCell ref="B52:B53"/>
    <mergeCell ref="S52:S53"/>
    <mergeCell ref="B54:B55"/>
    <mergeCell ref="S54:S55"/>
    <mergeCell ref="B56:B57"/>
    <mergeCell ref="S56:S57"/>
  </mergeCells>
  <conditionalFormatting sqref="D8">
    <cfRule type="containsText" priority="2" aboveAverage="0" equalAverage="0" bottom="0" percent="0" rank="0" text="Champ_1" dxfId="0"/>
    <cfRule type="containsText" priority="3" aboveAverage="0" equalAverage="0" bottom="0" percent="0" rank="0" text="Champ_2" dxfId="0"/>
    <cfRule type="containsText" priority="4" aboveAverage="0" equalAverage="0" bottom="0" percent="0" rank="0" text="Champ_3" dxfId="0"/>
    <cfRule type="containsText" priority="5" aboveAverage="0" equalAverage="0" bottom="0" percent="0" rank="0" text="Champ_4" dxfId="0"/>
  </conditionalFormatting>
  <conditionalFormatting sqref="D56:D57">
    <cfRule type="containsText" priority="6" aboveAverage="0" equalAverage="0" bottom="0" percent="0" rank="0" text="Champ_1" dxfId="0"/>
    <cfRule type="containsText" priority="7" aboveAverage="0" equalAverage="0" bottom="0" percent="0" rank="0" text="Champ_2" dxfId="0"/>
    <cfRule type="containsText" priority="8" aboveAverage="0" equalAverage="0" bottom="0" percent="0" rank="0" text="Champ_3" dxfId="0"/>
    <cfRule type="containsText" priority="9" aboveAverage="0" equalAverage="0" bottom="0" percent="0" rank="0" text="Champ_4" dxfId="0"/>
  </conditionalFormatting>
  <conditionalFormatting sqref="G56:G57">
    <cfRule type="containsText" priority="10" aboveAverage="0" equalAverage="0" bottom="0" percent="0" rank="0" text="Champ_1" dxfId="0"/>
    <cfRule type="containsText" priority="11" aboveAverage="0" equalAverage="0" bottom="0" percent="0" rank="0" text="Champ_2" dxfId="0"/>
    <cfRule type="containsText" priority="12" aboveAverage="0" equalAverage="0" bottom="0" percent="0" rank="0" text="Champ_3" dxfId="0"/>
    <cfRule type="containsText" priority="13" aboveAverage="0" equalAverage="0" bottom="0" percent="0" rank="0" text="Champ_4" dxfId="0"/>
  </conditionalFormatting>
  <conditionalFormatting sqref="J56:J57">
    <cfRule type="containsText" priority="14" aboveAverage="0" equalAverage="0" bottom="0" percent="0" rank="0" text="Champ_1" dxfId="0"/>
    <cfRule type="containsText" priority="15" aboveAverage="0" equalAverage="0" bottom="0" percent="0" rank="0" text="Champ_2" dxfId="0"/>
    <cfRule type="containsText" priority="16" aboveAverage="0" equalAverage="0" bottom="0" percent="0" rank="0" text="Champ_3" dxfId="0"/>
    <cfRule type="containsText" priority="17" aboveAverage="0" equalAverage="0" bottom="0" percent="0" rank="0" text="Champ_4" dxfId="0"/>
  </conditionalFormatting>
  <conditionalFormatting sqref="M56:M57">
    <cfRule type="containsText" priority="18" aboveAverage="0" equalAverage="0" bottom="0" percent="0" rank="0" text="Champ_1" dxfId="0"/>
    <cfRule type="containsText" priority="19" aboveAverage="0" equalAverage="0" bottom="0" percent="0" rank="0" text="Champ_2" dxfId="0"/>
    <cfRule type="containsText" priority="20" aboveAverage="0" equalAverage="0" bottom="0" percent="0" rank="0" text="Champ_3" dxfId="0"/>
    <cfRule type="containsText" priority="21" aboveAverage="0" equalAverage="0" bottom="0" percent="0" rank="0" text="Champ_4" dxfId="0"/>
  </conditionalFormatting>
  <conditionalFormatting sqref="D12">
    <cfRule type="containsText" priority="22" aboveAverage="0" equalAverage="0" bottom="0" percent="0" rank="0" text="Champ_1" dxfId="0"/>
    <cfRule type="containsText" priority="23" aboveAverage="0" equalAverage="0" bottom="0" percent="0" rank="0" text="Champ_2" dxfId="0"/>
    <cfRule type="containsText" priority="24" aboveAverage="0" equalAverage="0" bottom="0" percent="0" rank="0" text="Champ_3" dxfId="0"/>
    <cfRule type="containsText" priority="25" aboveAverage="0" equalAverage="0" bottom="0" percent="0" rank="0" text="Champ_4" dxfId="0"/>
  </conditionalFormatting>
  <conditionalFormatting sqref="D13:D15">
    <cfRule type="containsText" priority="26" aboveAverage="0" equalAverage="0" bottom="0" percent="0" rank="0" text="Champ_1" dxfId="0"/>
    <cfRule type="containsText" priority="27" aboveAverage="0" equalAverage="0" bottom="0" percent="0" rank="0" text="Champ_2" dxfId="0"/>
    <cfRule type="containsText" priority="28" aboveAverage="0" equalAverage="0" bottom="0" percent="0" rank="0" text="Champ_3" dxfId="0"/>
    <cfRule type="containsText" priority="29" aboveAverage="0" equalAverage="0" bottom="0" percent="0" rank="0" text="Champ_4" dxfId="0"/>
  </conditionalFormatting>
  <conditionalFormatting sqref="G12:G15">
    <cfRule type="containsText" priority="30" aboveAverage="0" equalAverage="0" bottom="0" percent="0" rank="0" text="Champ_1" dxfId="0"/>
    <cfRule type="containsText" priority="31" aboveAverage="0" equalAverage="0" bottom="0" percent="0" rank="0" text="Champ_2" dxfId="0"/>
    <cfRule type="containsText" priority="32" aboveAverage="0" equalAverage="0" bottom="0" percent="0" rank="0" text="Champ_3" dxfId="0"/>
    <cfRule type="containsText" priority="33" aboveAverage="0" equalAverage="0" bottom="0" percent="0" rank="0" text="Champ_4" dxfId="0"/>
  </conditionalFormatting>
  <conditionalFormatting sqref="J12:J15">
    <cfRule type="containsText" priority="34" aboveAverage="0" equalAverage="0" bottom="0" percent="0" rank="0" text="Champ_1" dxfId="0"/>
    <cfRule type="containsText" priority="35" aboveAverage="0" equalAverage="0" bottom="0" percent="0" rank="0" text="Champ_2" dxfId="0"/>
    <cfRule type="containsText" priority="36" aboveAverage="0" equalAverage="0" bottom="0" percent="0" rank="0" text="Champ_3" dxfId="0"/>
    <cfRule type="containsText" priority="37" aboveAverage="0" equalAverage="0" bottom="0" percent="0" rank="0" text="Champ_4" dxfId="0"/>
  </conditionalFormatting>
  <conditionalFormatting sqref="M12:M15">
    <cfRule type="containsText" priority="38" aboveAverage="0" equalAverage="0" bottom="0" percent="0" rank="0" text="Champ_1" dxfId="0"/>
    <cfRule type="containsText" priority="39" aboveAverage="0" equalAverage="0" bottom="0" percent="0" rank="0" text="Champ_2" dxfId="0"/>
    <cfRule type="containsText" priority="40" aboveAverage="0" equalAverage="0" bottom="0" percent="0" rank="0" text="Champ_3" dxfId="0"/>
    <cfRule type="containsText" priority="41" aboveAverage="0" equalAverage="0" bottom="0" percent="0" rank="0" text="Champ_4" dxfId="0"/>
  </conditionalFormatting>
  <conditionalFormatting sqref="P12:P15">
    <cfRule type="containsText" priority="42" aboveAverage="0" equalAverage="0" bottom="0" percent="0" rank="0" text="Champ_1" dxfId="0"/>
    <cfRule type="containsText" priority="43" aboveAverage="0" equalAverage="0" bottom="0" percent="0" rank="0" text="Champ_2" dxfId="0"/>
    <cfRule type="containsText" priority="44" aboveAverage="0" equalAverage="0" bottom="0" percent="0" rank="0" text="Champ_3" dxfId="0"/>
    <cfRule type="containsText" priority="45" aboveAverage="0" equalAverage="0" bottom="0" percent="0" rank="0" text="Champ_4" dxfId="0"/>
  </conditionalFormatting>
  <conditionalFormatting sqref="D16">
    <cfRule type="containsText" priority="46" aboveAverage="0" equalAverage="0" bottom="0" percent="0" rank="0" text="Champ_1" dxfId="0"/>
    <cfRule type="containsText" priority="47" aboveAverage="0" equalAverage="0" bottom="0" percent="0" rank="0" text="Champ_2" dxfId="0"/>
    <cfRule type="containsText" priority="48" aboveAverage="0" equalAverage="0" bottom="0" percent="0" rank="0" text="Champ_3" dxfId="0"/>
    <cfRule type="containsText" priority="49" aboveAverage="0" equalAverage="0" bottom="0" percent="0" rank="0" text="Champ_4" dxfId="0"/>
  </conditionalFormatting>
  <conditionalFormatting sqref="D17:D19">
    <cfRule type="containsText" priority="50" aboveAverage="0" equalAverage="0" bottom="0" percent="0" rank="0" text="Champ_1" dxfId="0"/>
    <cfRule type="containsText" priority="51" aboveAverage="0" equalAverage="0" bottom="0" percent="0" rank="0" text="Champ_2" dxfId="0"/>
    <cfRule type="containsText" priority="52" aboveAverage="0" equalAverage="0" bottom="0" percent="0" rank="0" text="Champ_3" dxfId="0"/>
    <cfRule type="containsText" priority="53" aboveAverage="0" equalAverage="0" bottom="0" percent="0" rank="0" text="Champ_4" dxfId="0"/>
  </conditionalFormatting>
  <conditionalFormatting sqref="G16:G19">
    <cfRule type="containsText" priority="54" aboveAverage="0" equalAverage="0" bottom="0" percent="0" rank="0" text="Champ_1" dxfId="0"/>
    <cfRule type="containsText" priority="55" aboveAverage="0" equalAverage="0" bottom="0" percent="0" rank="0" text="Champ_2" dxfId="0"/>
    <cfRule type="containsText" priority="56" aboveAverage="0" equalAverage="0" bottom="0" percent="0" rank="0" text="Champ_3" dxfId="0"/>
    <cfRule type="containsText" priority="57" aboveAverage="0" equalAverage="0" bottom="0" percent="0" rank="0" text="Champ_4" dxfId="0"/>
  </conditionalFormatting>
  <conditionalFormatting sqref="J16:J19">
    <cfRule type="containsText" priority="58" aboveAverage="0" equalAverage="0" bottom="0" percent="0" rank="0" text="Champ_1" dxfId="0"/>
    <cfRule type="containsText" priority="59" aboveAverage="0" equalAverage="0" bottom="0" percent="0" rank="0" text="Champ_2" dxfId="0"/>
    <cfRule type="containsText" priority="60" aboveAverage="0" equalAverage="0" bottom="0" percent="0" rank="0" text="Champ_3" dxfId="0"/>
    <cfRule type="containsText" priority="61" aboveAverage="0" equalAverage="0" bottom="0" percent="0" rank="0" text="Champ_4" dxfId="0"/>
  </conditionalFormatting>
  <conditionalFormatting sqref="M16:M19">
    <cfRule type="containsText" priority="62" aboveAverage="0" equalAverage="0" bottom="0" percent="0" rank="0" text="Champ_1" dxfId="0"/>
    <cfRule type="containsText" priority="63" aboveAverage="0" equalAverage="0" bottom="0" percent="0" rank="0" text="Champ_2" dxfId="0"/>
    <cfRule type="containsText" priority="64" aboveAverage="0" equalAverage="0" bottom="0" percent="0" rank="0" text="Champ_3" dxfId="0"/>
    <cfRule type="containsText" priority="65" aboveAverage="0" equalAverage="0" bottom="0" percent="0" rank="0" text="Champ_4" dxfId="0"/>
  </conditionalFormatting>
  <conditionalFormatting sqref="P16:P19">
    <cfRule type="containsText" priority="66" aboveAverage="0" equalAverage="0" bottom="0" percent="0" rank="0" text="Champ_1" dxfId="0"/>
    <cfRule type="containsText" priority="67" aboveAverage="0" equalAverage="0" bottom="0" percent="0" rank="0" text="Champ_2" dxfId="0"/>
    <cfRule type="containsText" priority="68" aboveAverage="0" equalAverage="0" bottom="0" percent="0" rank="0" text="Champ_3" dxfId="0"/>
    <cfRule type="containsText" priority="69" aboveAverage="0" equalAverage="0" bottom="0" percent="0" rank="0" text="Champ_4" dxfId="0"/>
  </conditionalFormatting>
  <conditionalFormatting sqref="D20">
    <cfRule type="containsText" priority="70" aboveAverage="0" equalAverage="0" bottom="0" percent="0" rank="0" text="Champ_1" dxfId="0"/>
    <cfRule type="containsText" priority="71" aboveAverage="0" equalAverage="0" bottom="0" percent="0" rank="0" text="Champ_2" dxfId="0"/>
    <cfRule type="containsText" priority="72" aboveAverage="0" equalAverage="0" bottom="0" percent="0" rank="0" text="Champ_3" dxfId="0"/>
    <cfRule type="containsText" priority="73" aboveAverage="0" equalAverage="0" bottom="0" percent="0" rank="0" text="Champ_4" dxfId="0"/>
  </conditionalFormatting>
  <conditionalFormatting sqref="D21:D23">
    <cfRule type="containsText" priority="74" aboveAverage="0" equalAverage="0" bottom="0" percent="0" rank="0" text="Champ_1" dxfId="0"/>
    <cfRule type="containsText" priority="75" aboveAverage="0" equalAverage="0" bottom="0" percent="0" rank="0" text="Champ_2" dxfId="0"/>
    <cfRule type="containsText" priority="76" aboveAverage="0" equalAverage="0" bottom="0" percent="0" rank="0" text="Champ_3" dxfId="0"/>
    <cfRule type="containsText" priority="77" aboveAverage="0" equalAverage="0" bottom="0" percent="0" rank="0" text="Champ_4" dxfId="0"/>
  </conditionalFormatting>
  <conditionalFormatting sqref="G20:G23">
    <cfRule type="containsText" priority="78" aboveAverage="0" equalAverage="0" bottom="0" percent="0" rank="0" text="Champ_1" dxfId="0"/>
    <cfRule type="containsText" priority="79" aboveAverage="0" equalAverage="0" bottom="0" percent="0" rank="0" text="Champ_2" dxfId="0"/>
    <cfRule type="containsText" priority="80" aboveAverage="0" equalAverage="0" bottom="0" percent="0" rank="0" text="Champ_3" dxfId="1"/>
    <cfRule type="containsText" priority="81" aboveAverage="0" equalAverage="0" bottom="0" percent="0" rank="0" text="Champ_4" dxfId="0"/>
  </conditionalFormatting>
  <conditionalFormatting sqref="J20:J23">
    <cfRule type="containsText" priority="82" aboveAverage="0" equalAverage="0" bottom="0" percent="0" rank="0" text="Champ_1" dxfId="0"/>
    <cfRule type="containsText" priority="83" aboveAverage="0" equalAverage="0" bottom="0" percent="0" rank="0" text="Champ_2" dxfId="0"/>
    <cfRule type="containsText" priority="84" aboveAverage="0" equalAverage="0" bottom="0" percent="0" rank="0" text="Champ_3" dxfId="0"/>
    <cfRule type="containsText" priority="85" aboveAverage="0" equalAverage="0" bottom="0" percent="0" rank="0" text="Champ_4" dxfId="0"/>
  </conditionalFormatting>
  <conditionalFormatting sqref="M20:M23">
    <cfRule type="containsText" priority="86" aboveAverage="0" equalAverage="0" bottom="0" percent="0" rank="0" text="Champ_1" dxfId="0"/>
    <cfRule type="containsText" priority="87" aboveAverage="0" equalAverage="0" bottom="0" percent="0" rank="0" text="Champ_2" dxfId="0"/>
    <cfRule type="containsText" priority="88" aboveAverage="0" equalAverage="0" bottom="0" percent="0" rank="0" text="Champ_3" dxfId="0"/>
    <cfRule type="containsText" priority="89" aboveAverage="0" equalAverage="0" bottom="0" percent="0" rank="0" text="Champ_4" dxfId="0"/>
  </conditionalFormatting>
  <conditionalFormatting sqref="P20:P23">
    <cfRule type="containsText" priority="90" aboveAverage="0" equalAverage="0" bottom="0" percent="0" rank="0" text="Champ_1" dxfId="0"/>
    <cfRule type="containsText" priority="91" aboveAverage="0" equalAverage="0" bottom="0" percent="0" rank="0" text="Champ_2" dxfId="0"/>
    <cfRule type="containsText" priority="92" aboveAverage="0" equalAverage="0" bottom="0" percent="0" rank="0" text="Champ_3" dxfId="0"/>
    <cfRule type="containsText" priority="93" aboveAverage="0" equalAverage="0" bottom="0" percent="0" rank="0" text="Champ_4" dxfId="0"/>
  </conditionalFormatting>
  <conditionalFormatting sqref="D28:D31">
    <cfRule type="containsText" priority="94" aboveAverage="0" equalAverage="0" bottom="0" percent="0" rank="0" text="Champ_1" dxfId="0"/>
    <cfRule type="containsText" priority="95" aboveAverage="0" equalAverage="0" bottom="0" percent="0" rank="0" text="Champ_2" dxfId="0"/>
    <cfRule type="containsText" priority="96" aboveAverage="0" equalAverage="0" bottom="0" percent="0" rank="0" text="Champ_3" dxfId="0"/>
    <cfRule type="containsText" priority="97" aboveAverage="0" equalAverage="0" bottom="0" percent="0" rank="0" text="Champ_4" dxfId="0"/>
  </conditionalFormatting>
  <conditionalFormatting sqref="G28:G31">
    <cfRule type="containsText" priority="98" aboveAverage="0" equalAverage="0" bottom="0" percent="0" rank="0" text="Champ_1" dxfId="0"/>
    <cfRule type="containsText" priority="99" aboveAverage="0" equalAverage="0" bottom="0" percent="0" rank="0" text="Champ_2" dxfId="0"/>
    <cfRule type="containsText" priority="100" aboveAverage="0" equalAverage="0" bottom="0" percent="0" rank="0" text="Champ_3" dxfId="0"/>
    <cfRule type="containsText" priority="101" aboveAverage="0" equalAverage="0" bottom="0" percent="0" rank="0" text="Champ_4" dxfId="0"/>
  </conditionalFormatting>
  <conditionalFormatting sqref="J28:J31">
    <cfRule type="containsText" priority="102" aboveAverage="0" equalAverage="0" bottom="0" percent="0" rank="0" text="Champ_1" dxfId="0"/>
    <cfRule type="containsText" priority="103" aboveAverage="0" equalAverage="0" bottom="0" percent="0" rank="0" text="Champ_2" dxfId="0"/>
    <cfRule type="containsText" priority="104" aboveAverage="0" equalAverage="0" bottom="0" percent="0" rank="0" text="Champ_3" dxfId="0"/>
    <cfRule type="containsText" priority="105" aboveAverage="0" equalAverage="0" bottom="0" percent="0" rank="0" text="Champ_4" dxfId="0"/>
  </conditionalFormatting>
  <conditionalFormatting sqref="M28:M31">
    <cfRule type="containsText" priority="106" aboveAverage="0" equalAverage="0" bottom="0" percent="0" rank="0" text="Champ_1" dxfId="0"/>
    <cfRule type="containsText" priority="107" aboveAverage="0" equalAverage="0" bottom="0" percent="0" rank="0" text="Champ_2" dxfId="0"/>
    <cfRule type="containsText" priority="108" aboveAverage="0" equalAverage="0" bottom="0" percent="0" rank="0" text="Champ_3" dxfId="0"/>
    <cfRule type="containsText" priority="109" aboveAverage="0" equalAverage="0" bottom="0" percent="0" rank="0" text="Champ_4" dxfId="0"/>
  </conditionalFormatting>
  <conditionalFormatting sqref="P28:P31">
    <cfRule type="containsText" priority="110" aboveAverage="0" equalAverage="0" bottom="0" percent="0" rank="0" text="Champ_1" dxfId="0"/>
    <cfRule type="containsText" priority="111" aboveAverage="0" equalAverage="0" bottom="0" percent="0" rank="0" text="Champ_2" dxfId="0"/>
    <cfRule type="containsText" priority="112" aboveAverage="0" equalAverage="0" bottom="0" percent="0" rank="0" text="Champ_3" dxfId="0"/>
    <cfRule type="containsText" priority="113" aboveAverage="0" equalAverage="0" bottom="0" percent="0" rank="0" text="Champ_4" dxfId="0"/>
  </conditionalFormatting>
  <conditionalFormatting sqref="D32:D35">
    <cfRule type="containsText" priority="114" aboveAverage="0" equalAverage="0" bottom="0" percent="0" rank="0" text="Champ_1" dxfId="0"/>
    <cfRule type="containsText" priority="115" aboveAverage="0" equalAverage="0" bottom="0" percent="0" rank="0" text="Champ_2" dxfId="0"/>
    <cfRule type="containsText" priority="116" aboveAverage="0" equalAverage="0" bottom="0" percent="0" rank="0" text="Champ_3" dxfId="0"/>
    <cfRule type="containsText" priority="117" aboveAverage="0" equalAverage="0" bottom="0" percent="0" rank="0" text="Champ_4" dxfId="0"/>
  </conditionalFormatting>
  <conditionalFormatting sqref="G32:G35">
    <cfRule type="containsText" priority="118" aboveAverage="0" equalAverage="0" bottom="0" percent="0" rank="0" text="Champ_1" dxfId="0"/>
    <cfRule type="containsText" priority="119" aboveAverage="0" equalAverage="0" bottom="0" percent="0" rank="0" text="Champ_2" dxfId="0"/>
    <cfRule type="containsText" priority="120" aboveAverage="0" equalAverage="0" bottom="0" percent="0" rank="0" text="Champ_3" dxfId="0"/>
    <cfRule type="containsText" priority="121" aboveAverage="0" equalAverage="0" bottom="0" percent="0" rank="0" text="Champ_4" dxfId="0"/>
  </conditionalFormatting>
  <conditionalFormatting sqref="J32:J35">
    <cfRule type="containsText" priority="122" aboveAverage="0" equalAverage="0" bottom="0" percent="0" rank="0" text="Champ_1" dxfId="0"/>
    <cfRule type="containsText" priority="123" aboveAverage="0" equalAverage="0" bottom="0" percent="0" rank="0" text="Champ_2" dxfId="0"/>
    <cfRule type="containsText" priority="124" aboveAverage="0" equalAverage="0" bottom="0" percent="0" rank="0" text="Champ_3" dxfId="0"/>
    <cfRule type="containsText" priority="125" aboveAverage="0" equalAverage="0" bottom="0" percent="0" rank="0" text="Champ_4" dxfId="0"/>
  </conditionalFormatting>
  <conditionalFormatting sqref="M32:M35">
    <cfRule type="containsText" priority="126" aboveAverage="0" equalAverage="0" bottom="0" percent="0" rank="0" text="Champ_1" dxfId="0"/>
    <cfRule type="containsText" priority="127" aboveAverage="0" equalAverage="0" bottom="0" percent="0" rank="0" text="Champ_2" dxfId="0"/>
    <cfRule type="containsText" priority="128" aboveAverage="0" equalAverage="0" bottom="0" percent="0" rank="0" text="Champ_3" dxfId="0"/>
    <cfRule type="containsText" priority="129" aboveAverage="0" equalAverage="0" bottom="0" percent="0" rank="0" text="Champ_4" dxfId="0"/>
  </conditionalFormatting>
  <conditionalFormatting sqref="P32:P35">
    <cfRule type="containsText" priority="130" aboveAverage="0" equalAverage="0" bottom="0" percent="0" rank="0" text="Champ_1" dxfId="0"/>
    <cfRule type="containsText" priority="131" aboveAverage="0" equalAverage="0" bottom="0" percent="0" rank="0" text="Champ_2" dxfId="0"/>
    <cfRule type="containsText" priority="132" aboveAverage="0" equalAverage="0" bottom="0" percent="0" rank="0" text="Champ_3" dxfId="0"/>
    <cfRule type="containsText" priority="133" aboveAverage="0" equalAverage="0" bottom="0" percent="0" rank="0" text="Champ_4" dxfId="0"/>
  </conditionalFormatting>
  <conditionalFormatting sqref="D36:D39">
    <cfRule type="containsText" priority="134" aboveAverage="0" equalAverage="0" bottom="0" percent="0" rank="0" text="Champ_1" dxfId="0"/>
    <cfRule type="containsText" priority="135" aboveAverage="0" equalAverage="0" bottom="0" percent="0" rank="0" text="Champ_2" dxfId="0"/>
    <cfRule type="containsText" priority="136" aboveAverage="0" equalAverage="0" bottom="0" percent="0" rank="0" text="Champ_3" dxfId="0"/>
    <cfRule type="containsText" priority="137" aboveAverage="0" equalAverage="0" bottom="0" percent="0" rank="0" text="Champ_4" dxfId="0"/>
  </conditionalFormatting>
  <conditionalFormatting sqref="G36:G39">
    <cfRule type="containsText" priority="138" aboveAverage="0" equalAverage="0" bottom="0" percent="0" rank="0" text="Champ_1" dxfId="0"/>
    <cfRule type="containsText" priority="139" aboveAverage="0" equalAverage="0" bottom="0" percent="0" rank="0" text="Champ_2" dxfId="0"/>
    <cfRule type="containsText" priority="140" aboveAverage="0" equalAverage="0" bottom="0" percent="0" rank="0" text="Champ_3" dxfId="0"/>
    <cfRule type="containsText" priority="141" aboveAverage="0" equalAverage="0" bottom="0" percent="0" rank="0" text="Champ_4" dxfId="0"/>
  </conditionalFormatting>
  <conditionalFormatting sqref="J36:J39">
    <cfRule type="containsText" priority="142" aboveAverage="0" equalAverage="0" bottom="0" percent="0" rank="0" text="Champ_1" dxfId="0"/>
    <cfRule type="containsText" priority="143" aboveAverage="0" equalAverage="0" bottom="0" percent="0" rank="0" text="Champ_2" dxfId="0"/>
    <cfRule type="containsText" priority="144" aboveAverage="0" equalAverage="0" bottom="0" percent="0" rank="0" text="Champ_3" dxfId="0"/>
    <cfRule type="containsText" priority="145" aboveAverage="0" equalAverage="0" bottom="0" percent="0" rank="0" text="Champ_4" dxfId="0"/>
  </conditionalFormatting>
  <conditionalFormatting sqref="M36:M39">
    <cfRule type="containsText" priority="146" aboveAverage="0" equalAverage="0" bottom="0" percent="0" rank="0" text="Champ_1" dxfId="0"/>
    <cfRule type="containsText" priority="147" aboveAverage="0" equalAverage="0" bottom="0" percent="0" rank="0" text="Champ_2" dxfId="0"/>
    <cfRule type="containsText" priority="148" aboveAverage="0" equalAverage="0" bottom="0" percent="0" rank="0" text="Champ_3" dxfId="0"/>
    <cfRule type="containsText" priority="149" aboveAverage="0" equalAverage="0" bottom="0" percent="0" rank="0" text="Champ_4" dxfId="0"/>
  </conditionalFormatting>
  <conditionalFormatting sqref="P36:P39">
    <cfRule type="containsText" priority="150" aboveAverage="0" equalAverage="0" bottom="0" percent="0" rank="0" text="Champ_1" dxfId="0"/>
    <cfRule type="containsText" priority="151" aboveAverage="0" equalAverage="0" bottom="0" percent="0" rank="0" text="Champ_2" dxfId="0"/>
    <cfRule type="containsText" priority="152" aboveAverage="0" equalAverage="0" bottom="0" percent="0" rank="0" text="Champ_3" dxfId="0"/>
    <cfRule type="containsText" priority="153" aboveAverage="0" equalAverage="0" bottom="0" percent="0" rank="0" text="Champ_4" dxfId="0"/>
  </conditionalFormatting>
  <conditionalFormatting sqref="D40:D55">
    <cfRule type="containsText" priority="154" aboveAverage="0" equalAverage="0" bottom="0" percent="0" rank="0" text="Champ_1" dxfId="0"/>
    <cfRule type="containsText" priority="155" aboveAverage="0" equalAverage="0" bottom="0" percent="0" rank="0" text="Champ_2" dxfId="0"/>
    <cfRule type="containsText" priority="156" aboveAverage="0" equalAverage="0" bottom="0" percent="0" rank="0" text="Champ_3" dxfId="0"/>
    <cfRule type="containsText" priority="157" aboveAverage="0" equalAverage="0" bottom="0" percent="0" rank="0" text="Champ_4" dxfId="0"/>
  </conditionalFormatting>
  <conditionalFormatting sqref="G40:G55">
    <cfRule type="containsText" priority="158" aboveAverage="0" equalAverage="0" bottom="0" percent="0" rank="0" text="Champ_1" dxfId="0"/>
    <cfRule type="containsText" priority="159" aboveAverage="0" equalAverage="0" bottom="0" percent="0" rank="0" text="Champ_2" dxfId="0"/>
    <cfRule type="containsText" priority="160" aboveAverage="0" equalAverage="0" bottom="0" percent="0" rank="0" text="Champ_3" dxfId="0"/>
    <cfRule type="containsText" priority="161" aboveAverage="0" equalAverage="0" bottom="0" percent="0" rank="0" text="Champ_4" dxfId="0"/>
  </conditionalFormatting>
  <conditionalFormatting sqref="J40:J55">
    <cfRule type="containsText" priority="162" aboveAverage="0" equalAverage="0" bottom="0" percent="0" rank="0" text="Champ_1" dxfId="0"/>
    <cfRule type="containsText" priority="163" aboveAverage="0" equalAverage="0" bottom="0" percent="0" rank="0" text="Champ_2" dxfId="0"/>
    <cfRule type="containsText" priority="164" aboveAverage="0" equalAverage="0" bottom="0" percent="0" rank="0" text="Champ_3" dxfId="0"/>
    <cfRule type="containsText" priority="165" aboveAverage="0" equalAverage="0" bottom="0" percent="0" rank="0" text="Champ_4" dxfId="0"/>
  </conditionalFormatting>
  <conditionalFormatting sqref="M40:M55">
    <cfRule type="containsText" priority="166" aboveAverage="0" equalAverage="0" bottom="0" percent="0" rank="0" text="Champ_1" dxfId="0"/>
    <cfRule type="containsText" priority="167" aboveAverage="0" equalAverage="0" bottom="0" percent="0" rank="0" text="Champ_2" dxfId="0"/>
    <cfRule type="containsText" priority="168" aboveAverage="0" equalAverage="0" bottom="0" percent="0" rank="0" text="Champ_3" dxfId="0"/>
    <cfRule type="containsText" priority="169" aboveAverage="0" equalAverage="0" bottom="0" percent="0" rank="0" text="Champ_4" dxfId="0"/>
  </conditionalFormatting>
  <conditionalFormatting sqref="Q40:Q57">
    <cfRule type="expression" priority="170" aboveAverage="0" equalAverage="0" bottom="0" percent="0" rank="0" text="" dxfId="0">
      <formula>P40="Champ_1"</formula>
    </cfRule>
    <cfRule type="expression" priority="171" aboveAverage="0" equalAverage="0" bottom="0" percent="0" rank="0" text="" dxfId="0">
      <formula>P40="Champ_2"</formula>
    </cfRule>
    <cfRule type="expression" priority="172" aboveAverage="0" equalAverage="0" bottom="0" percent="0" rank="0" text="" dxfId="0">
      <formula>P40="Champ_3"</formula>
    </cfRule>
    <cfRule type="expression" priority="173" aboveAverage="0" equalAverage="0" bottom="0" percent="0" rank="0" text="" dxfId="0">
      <formula>P40="Champ_4"</formula>
    </cfRule>
  </conditionalFormatting>
  <conditionalFormatting sqref="P56:P57">
    <cfRule type="containsText" priority="174" aboveAverage="0" equalAverage="0" bottom="0" percent="0" rank="0" text="Champ_1" dxfId="0"/>
    <cfRule type="containsText" priority="175" aboveAverage="0" equalAverage="0" bottom="0" percent="0" rank="0" text="Champ_2" dxfId="0"/>
    <cfRule type="containsText" priority="176" aboveAverage="0" equalAverage="0" bottom="0" percent="0" rank="0" text="Champ_3" dxfId="0"/>
    <cfRule type="containsText" priority="177" aboveAverage="0" equalAverage="0" bottom="0" percent="0" rank="0" text="Champ_4" dxfId="0"/>
  </conditionalFormatting>
  <conditionalFormatting sqref="P40:P55">
    <cfRule type="containsText" priority="178" aboveAverage="0" equalAverage="0" bottom="0" percent="0" rank="0" text="Champ_1" dxfId="0"/>
    <cfRule type="containsText" priority="179" aboveAverage="0" equalAverage="0" bottom="0" percent="0" rank="0" text="Champ_2" dxfId="0"/>
    <cfRule type="containsText" priority="180" aboveAverage="0" equalAverage="0" bottom="0" percent="0" rank="0" text="Champ_3" dxfId="0"/>
    <cfRule type="containsText" priority="181" aboveAverage="0" equalAverage="0" bottom="0" percent="0" rank="0" text="Champ_4" dxfId="0"/>
  </conditionalFormatting>
  <conditionalFormatting sqref="C2:C5">
    <cfRule type="expression" priority="182" aboveAverage="0" equalAverage="0" bottom="0" percent="0" rank="0" text="" dxfId="0">
      <formula>MOD(ROW(),2)&lt;&gt;1</formula>
    </cfRule>
    <cfRule type="expression" priority="183" aboveAverage="0" equalAverage="0" bottom="0" percent="0" rank="0" text="" dxfId="0">
      <formula>MOD(ROW(),2)=1</formula>
    </cfRule>
  </conditionalFormatting>
  <conditionalFormatting sqref="S8:S11">
    <cfRule type="containsText" priority="184" aboveAverage="0" equalAverage="0" bottom="0" percent="0" rank="0" text="Attente" dxfId="0"/>
    <cfRule type="cellIs" priority="185" operator="lessThan" aboveAverage="0" equalAverage="0" bottom="0" percent="0" rank="0" text="" dxfId="0">
      <formula>108</formula>
    </cfRule>
    <cfRule type="cellIs" priority="186" operator="greaterThanOrEqual" aboveAverage="0" equalAverage="0" bottom="0" percent="0" rank="0" text="" dxfId="0">
      <formula>108</formula>
    </cfRule>
  </conditionalFormatting>
  <conditionalFormatting sqref="S12">
    <cfRule type="containsText" priority="187" aboveAverage="0" equalAverage="0" bottom="0" percent="0" rank="0" text="Attente" dxfId="0"/>
    <cfRule type="cellIs" priority="188" operator="lessThan" aboveAverage="0" equalAverage="0" bottom="0" percent="0" rank="0" text="" dxfId="0">
      <formula>108</formula>
    </cfRule>
    <cfRule type="cellIs" priority="189" operator="greaterThanOrEqual" aboveAverage="0" equalAverage="0" bottom="0" percent="0" rank="0" text="" dxfId="0">
      <formula>108</formula>
    </cfRule>
  </conditionalFormatting>
  <conditionalFormatting sqref="S16:S19">
    <cfRule type="containsText" priority="190" aboveAverage="0" equalAverage="0" bottom="0" percent="0" rank="0" text="Attente" dxfId="0"/>
    <cfRule type="cellIs" priority="191" operator="lessThan" aboveAverage="0" equalAverage="0" bottom="0" percent="0" rank="0" text="" dxfId="0">
      <formula>108</formula>
    </cfRule>
    <cfRule type="cellIs" priority="192" operator="greaterThanOrEqual" aboveAverage="0" equalAverage="0" bottom="0" percent="0" rank="0" text="" dxfId="0">
      <formula>108</formula>
    </cfRule>
  </conditionalFormatting>
  <conditionalFormatting sqref="S12:S15">
    <cfRule type="containsText" priority="193" aboveAverage="0" equalAverage="0" bottom="0" percent="0" rank="0" text="Attente" dxfId="0"/>
    <cfRule type="cellIs" priority="194" operator="lessThan" aboveAverage="0" equalAverage="0" bottom="0" percent="0" rank="0" text="" dxfId="0">
      <formula>108</formula>
    </cfRule>
    <cfRule type="cellIs" priority="195" operator="greaterThanOrEqual" aboveAverage="0" equalAverage="0" bottom="0" percent="0" rank="0" text="" dxfId="0">
      <formula>108</formula>
    </cfRule>
  </conditionalFormatting>
  <conditionalFormatting sqref="S20:S23">
    <cfRule type="containsText" priority="196" aboveAverage="0" equalAverage="0" bottom="0" percent="0" rank="0" text="Attente" dxfId="0"/>
    <cfRule type="cellIs" priority="197" operator="lessThan" aboveAverage="0" equalAverage="0" bottom="0" percent="0" rank="0" text="" dxfId="0">
      <formula>108</formula>
    </cfRule>
    <cfRule type="cellIs" priority="198" operator="greaterThanOrEqual" aboveAverage="0" equalAverage="0" bottom="0" percent="0" rank="0" text="" dxfId="0">
      <formula>108</formula>
    </cfRule>
  </conditionalFormatting>
  <conditionalFormatting sqref="S24:S27">
    <cfRule type="containsText" priority="199" aboveAverage="0" equalAverage="0" bottom="0" percent="0" rank="0" text="Attente" dxfId="0"/>
    <cfRule type="cellIs" priority="200" operator="lessThan" aboveAverage="0" equalAverage="0" bottom="0" percent="0" rank="0" text="" dxfId="0">
      <formula>108</formula>
    </cfRule>
    <cfRule type="cellIs" priority="201" operator="greaterThanOrEqual" aboveAverage="0" equalAverage="0" bottom="0" percent="0" rank="0" text="" dxfId="0">
      <formula>108</formula>
    </cfRule>
  </conditionalFormatting>
  <conditionalFormatting sqref="S28:S31">
    <cfRule type="containsText" priority="202" aboveAverage="0" equalAverage="0" bottom="0" percent="0" rank="0" text="Attente" dxfId="0"/>
    <cfRule type="cellIs" priority="203" operator="lessThan" aboveAverage="0" equalAverage="0" bottom="0" percent="0" rank="0" text="" dxfId="0">
      <formula>108</formula>
    </cfRule>
    <cfRule type="cellIs" priority="204" operator="greaterThanOrEqual" aboveAverage="0" equalAverage="0" bottom="0" percent="0" rank="0" text="" dxfId="0">
      <formula>108</formula>
    </cfRule>
  </conditionalFormatting>
  <conditionalFormatting sqref="S32:S35">
    <cfRule type="containsText" priority="205" aboveAverage="0" equalAverage="0" bottom="0" percent="0" rank="0" text="Attente" dxfId="0"/>
    <cfRule type="cellIs" priority="206" operator="lessThan" aboveAverage="0" equalAverage="0" bottom="0" percent="0" rank="0" text="" dxfId="0">
      <formula>108</formula>
    </cfRule>
    <cfRule type="cellIs" priority="207" operator="greaterThanOrEqual" aboveAverage="0" equalAverage="0" bottom="0" percent="0" rank="0" text="" dxfId="0">
      <formula>108</formula>
    </cfRule>
  </conditionalFormatting>
  <conditionalFormatting sqref="S36:S39">
    <cfRule type="containsText" priority="208" aboveAverage="0" equalAverage="0" bottom="0" percent="0" rank="0" text="Attente" dxfId="0"/>
    <cfRule type="cellIs" priority="209" operator="lessThan" aboveAverage="0" equalAverage="0" bottom="0" percent="0" rank="0" text="" dxfId="0">
      <formula>108</formula>
    </cfRule>
    <cfRule type="cellIs" priority="210" operator="greaterThanOrEqual" aboveAverage="0" equalAverage="0" bottom="0" percent="0" rank="0" text="" dxfId="0">
      <formula>108</formula>
    </cfRule>
  </conditionalFormatting>
  <conditionalFormatting sqref="S40:S57">
    <cfRule type="containsText" priority="211" aboveAverage="0" equalAverage="0" bottom="0" percent="0" rank="0" text="Attente" dxfId="0"/>
    <cfRule type="cellIs" priority="212" operator="lessThan" aboveAverage="0" equalAverage="0" bottom="0" percent="0" rank="0" text="" dxfId="0">
      <formula>144</formula>
    </cfRule>
    <cfRule type="cellIs" priority="213" operator="greaterThanOrEqual" aboveAverage="0" equalAverage="0" bottom="0" percent="0" rank="0" text="" dxfId="0">
      <formula>144</formula>
    </cfRule>
  </conditionalFormatting>
  <dataValidations count="5">
    <dataValidation allowBlank="true" operator="equal" showDropDown="false" showErrorMessage="true" showInputMessage="true" sqref="B8:B39" type="list">
      <formula1>ListeEnseignants</formula1>
      <formula2>0</formula2>
    </dataValidation>
    <dataValidation allowBlank="true" errorTitle="Invalide" operator="equal" showDropDown="false" showErrorMessage="true" showInputMessage="false" sqref="D8:D57 G8:G57 J8:J57 M8:M57 P8:P57" type="list">
      <formula1>ListeChamps</formula1>
      <formula2>0</formula2>
    </dataValidation>
    <dataValidation allowBlank="true" operator="equal" showDropDown="false" showErrorMessage="true" showInputMessage="true" sqref="E8:E57 H8:H57 K8:K57 N8:N57 Q8:Q57" type="list">
      <formula1>INDIRECT(D8)</formula1>
      <formula2>0</formula2>
    </dataValidation>
    <dataValidation allowBlank="true" error="Choisir l'activité au préalable" errorTitle="Saisie impossible" operator="equal" showDropDown="false" showErrorMessage="true" showInputMessage="false" sqref="F8:F57 I8:I57 L8:L57 O8:O57 R8:R57" type="none">
      <formula1>0</formula1>
      <formula2>0</formula2>
    </dataValidation>
    <dataValidation allowBlank="true" operator="equal" showDropDown="false" showErrorMessage="false" showInputMessage="true" sqref="B40:B57" type="list">
      <formula1>ListeEnseignants</formula1>
      <formula2>0</formula2>
    </dataValidation>
  </dataValidations>
  <printOptions headings="false" gridLines="false" gridLinesSet="true" horizontalCentered="true" verticalCentered="false"/>
  <pageMargins left="0.354166666666667" right="0.354166666666667" top="0.984027777777778" bottom="0.984027777777778" header="0.511805555555555" footer="0.511805555555555"/>
  <pageSetup paperSize="9" scale="100" firstPageNumber="0" fitToWidth="1" fitToHeight="2"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J37"/>
  <sheetViews>
    <sheetView windowProtection="false" showFormulas="false" showGridLines="false" showRowColHeaders="true" showZeros="true" rightToLeft="false" tabSelected="false" showOutlineSymbols="true" defaultGridColor="true" view="normal" topLeftCell="B2" colorId="64" zoomScale="100" zoomScaleNormal="100" zoomScalePageLayoutView="100" workbookViewId="0">
      <selection pane="topLeft" activeCell="E28" activeCellId="0" sqref="E28"/>
    </sheetView>
  </sheetViews>
  <sheetFormatPr defaultRowHeight="15.75"/>
  <cols>
    <col collapsed="false" hidden="true" max="1" min="1" style="0" width="0"/>
    <col collapsed="false" hidden="false" max="2" min="2" style="0" width="1.6"/>
    <col collapsed="false" hidden="false" max="3" min="3" style="113" width="7.87441860465116"/>
    <col collapsed="false" hidden="false" max="4" min="4" style="0" width="4.06046511627907"/>
    <col collapsed="false" hidden="false" max="5" min="5" style="0" width="77.4046511627907"/>
    <col collapsed="false" hidden="false" max="9" min="6" style="0" width="9.47441860465116"/>
    <col collapsed="false" hidden="false" max="10" min="10" style="0" width="2.58604651162791"/>
    <col collapsed="false" hidden="false" max="1025" min="11" style="0" width="9.47441860465116"/>
  </cols>
  <sheetData>
    <row r="1" customFormat="false" ht="15.75" hidden="true" customHeight="false" outlineLevel="0" collapsed="false">
      <c r="C1" s="0"/>
    </row>
    <row r="2" customFormat="false" ht="15.95" hidden="false" customHeight="true" outlineLevel="0" collapsed="false">
      <c r="C2" s="0"/>
    </row>
    <row r="3" customFormat="false" ht="26.25" hidden="false" customHeight="false" outlineLevel="0" collapsed="false">
      <c r="C3" s="0"/>
      <c r="E3" s="70" t="s">
        <v>4</v>
      </c>
      <c r="F3" s="71" t="str">
        <f aca="false">IF(ISBLANK(Accueil!F6),"",Accueil!F6)</f>
        <v/>
      </c>
      <c r="G3" s="71"/>
      <c r="H3" s="71"/>
      <c r="I3" s="71"/>
      <c r="J3" s="71"/>
    </row>
    <row r="4" customFormat="false" ht="26.25" hidden="false" customHeight="false" outlineLevel="0" collapsed="false">
      <c r="C4" s="0"/>
      <c r="E4" s="68" t="s">
        <v>5</v>
      </c>
      <c r="F4" s="114" t="str">
        <f aca="false">IF(ISBLANK(Accueil!F7),"",Accueil!F7)</f>
        <v/>
      </c>
      <c r="G4" s="114"/>
      <c r="H4" s="114"/>
      <c r="I4" s="114"/>
      <c r="J4" s="114"/>
    </row>
    <row r="5" customFormat="false" ht="26.25" hidden="false" customHeight="false" outlineLevel="0" collapsed="false">
      <c r="C5" s="0"/>
      <c r="E5" s="70" t="s">
        <v>6</v>
      </c>
      <c r="F5" s="115" t="str">
        <f aca="false">IF(ISBLANK(Accueil!F8),"",Accueil!F8)</f>
        <v/>
      </c>
      <c r="G5" s="115"/>
      <c r="H5" s="115"/>
      <c r="I5" s="115"/>
      <c r="J5" s="115"/>
    </row>
    <row r="6" customFormat="false" ht="26.25" hidden="false" customHeight="false" outlineLevel="0" collapsed="false">
      <c r="C6" s="0"/>
      <c r="E6" s="68" t="s">
        <v>7</v>
      </c>
      <c r="F6" s="114" t="str">
        <f aca="false">IF(ISBLANK(Accueil!F9),"",Accueil!F9)</f>
        <v/>
      </c>
      <c r="G6" s="114"/>
      <c r="H6" s="114"/>
      <c r="I6" s="114"/>
      <c r="J6" s="114"/>
    </row>
    <row r="7" customFormat="false" ht="8.1" hidden="false" customHeight="true" outlineLevel="0" collapsed="false">
      <c r="C7" s="0"/>
    </row>
    <row r="8" customFormat="false" ht="20.1" hidden="false" customHeight="true" outlineLevel="0" collapsed="false">
      <c r="C8" s="116" t="s">
        <v>52</v>
      </c>
      <c r="D8" s="116"/>
      <c r="E8" s="116"/>
      <c r="F8" s="116" t="str">
        <f aca="false">IF(Donnees!C2="","",Donnees!C2)</f>
        <v>Champ_1</v>
      </c>
      <c r="G8" s="116" t="str">
        <f aca="false">IF(Donnees!D2="","",Donnees!D2)</f>
        <v>Champ_2</v>
      </c>
      <c r="H8" s="116" t="str">
        <f aca="false">IF(Donnees!E2="","",Donnees!E2)</f>
        <v>Champ_3</v>
      </c>
      <c r="I8" s="116" t="str">
        <f aca="false">IF(Donnees!F2="","",Donnees!F2)</f>
        <v>Champ_4</v>
      </c>
    </row>
    <row r="9" customFormat="false" ht="15.75" hidden="false" customHeight="true" outlineLevel="0" collapsed="false">
      <c r="C9" s="117" t="s">
        <v>53</v>
      </c>
      <c r="D9" s="118" t="n">
        <v>1</v>
      </c>
      <c r="E9" s="119" t="str">
        <f aca="false">IF(Cycle_2!B8="","-",Cycle_2!B8)</f>
        <v>-</v>
      </c>
      <c r="F9" s="120" t="n">
        <f aca="false">SUMIFS(Cycle_2!$F8:$F11,Cycle_2!$D8:$D11,F8)+SUMIFS(Cycle_2!$I8:$I11,Cycle_2!$G8:$G11,F8)+SUMIFS(Cycle_2!$L8:$L11,Cycle_2!$J8:$J11,F8)+SUMIFS(Cycle_2!$O8:$O11,Cycle_2!$M8:$M11,F8)+SUMIFS(Cycle_2!$R8:$R11,Cycle_2!$P8:$P11,F8)</f>
        <v>0</v>
      </c>
      <c r="G9" s="120" t="n">
        <f aca="false">SUMIFS(Cycle_2!$F8:$F11,Cycle_2!$D8:$D11,G8)+SUMIFS(Cycle_2!$I8:$I11,Cycle_2!$G8:$G11,G8)+SUMIFS(Cycle_2!$L8:$L11,Cycle_2!$J8:$J11,G8)+SUMIFS(Cycle_2!$O8:$O11,Cycle_2!$M8:$M11,G8)+SUMIFS(Cycle_2!$R8:$R11,Cycle_2!$P8:$P11,G8)</f>
        <v>0</v>
      </c>
      <c r="H9" s="120" t="n">
        <f aca="false">SUMIFS(Cycle_2!$F8:$F11,Cycle_2!$D8:$D11,H8)+SUMIFS(Cycle_2!$I8:$I11,Cycle_2!$G8:$G11,H8)+SUMIFS(Cycle_2!$L8:$L11,Cycle_2!$J8:$J11,H8)+SUMIFS(Cycle_2!$O8:$O11,Cycle_2!$M8:$M11,H8)+SUMIFS(Cycle_2!$R8:$R11,Cycle_2!$P8:$P11,H8)</f>
        <v>0</v>
      </c>
      <c r="I9" s="121" t="n">
        <f aca="false">SUMIFS(Cycle_2!$F8:$F11,Cycle_2!$D8:$D11,$I$8)+SUMIFS(Cycle_2!$I8:$I11,Cycle_2!$G8:$G11,$I$8)+SUMIFS(Cycle_2!$L8:$L11,Cycle_2!$J8:$J11,$I$8)+SUMIFS(Cycle_2!$O8:$O11,Cycle_2!$M8:$M11,$I$8)+SUMIFS(Cycle_2!$R8:$R11,Cycle_2!$P8:$P11,$I$8)</f>
        <v>0</v>
      </c>
    </row>
    <row r="10" customFormat="false" ht="15.75" hidden="false" customHeight="true" outlineLevel="0" collapsed="false">
      <c r="C10" s="117"/>
      <c r="D10" s="122" t="n">
        <v>2</v>
      </c>
      <c r="E10" s="123" t="str">
        <f aca="false">IF(Cycle_2!B12="","-",Cycle_2!B12)</f>
        <v>-</v>
      </c>
      <c r="F10" s="124" t="n">
        <f aca="false">SUMIFS(Cycle_2!$F12:$F15,Cycle_2!$D12:$D15,F8)+SUMIFS(Cycle_2!$I12:$I15,Cycle_2!$G12:$G15,F8)+SUMIFS(Cycle_2!$L12:$L15,Cycle_2!$J12:$J15,F8)+SUMIFS(Cycle_2!$O12:$O15,Cycle_2!$M12:$M15,F8)+SUMIFS(Cycle_2!$R12:$R15,Cycle_2!$P12:$P15,F8)</f>
        <v>0</v>
      </c>
      <c r="G10" s="124" t="n">
        <f aca="false">SUMIFS(Cycle_2!$F12:$F15,Cycle_2!$D12:$D15,G8)+SUMIFS(Cycle_2!$I12:$I15,Cycle_2!$G12:$G15,G8)+SUMIFS(Cycle_2!$L12:$L15,Cycle_2!$J12:$J15,G8)+SUMIFS(Cycle_2!$O12:$O15,Cycle_2!$M12:$M15,G8)+SUMIFS(Cycle_2!$R12:$R15,Cycle_2!$P12:$P15,G8)</f>
        <v>0</v>
      </c>
      <c r="H10" s="124" t="n">
        <f aca="false">SUMIFS(Cycle_2!$F12:$F15,Cycle_2!$D12:$D15,H8)+SUMIFS(Cycle_2!$I12:$I15,Cycle_2!$G12:$G15,H8)+SUMIFS(Cycle_2!$L12:$L15,Cycle_2!$J12:$J15,H8)+SUMIFS(Cycle_2!$O12:$O15,Cycle_2!$M12:$M15,H8)+SUMIFS(Cycle_2!$R12:$R15,Cycle_2!$P12:$P15,H8)</f>
        <v>0</v>
      </c>
      <c r="I10" s="125" t="n">
        <f aca="false">SUMIFS(Cycle_2!$F12:$F15,Cycle_2!$D12:$D15,I8)+SUMIFS(Cycle_2!$I12:$I15,Cycle_2!$G12:$G15,I8)+SUMIFS(Cycle_2!$L12:$L15,Cycle_2!$J12:$J15,I8)+SUMIFS(Cycle_2!$O12:$O15,Cycle_2!$M12:$M15,I8)+SUMIFS(Cycle_2!$R12:$R15,Cycle_2!$P12:$P15,I8)</f>
        <v>0</v>
      </c>
    </row>
    <row r="11" customFormat="false" ht="15.75" hidden="false" customHeight="true" outlineLevel="0" collapsed="false">
      <c r="C11" s="117"/>
      <c r="D11" s="122" t="n">
        <v>3</v>
      </c>
      <c r="E11" s="123" t="str">
        <f aca="false">IF(Cycle_2!B16="","-",Cycle_2!B16)</f>
        <v>-</v>
      </c>
      <c r="F11" s="124" t="n">
        <f aca="false">SUMIFS(Cycle_2!$F16:$F19,Cycle_2!$D16:$D19,F8)+SUMIFS(Cycle_2!$I16:$I19,Cycle_2!$G16:$G19,F8)+SUMIFS(Cycle_2!$L16:$L19,Cycle_2!$J16:$J19,F8)+SUMIFS(Cycle_2!$O16:$O19,Cycle_2!$M16:$M19,F8)+SUMIFS(Cycle_2!$R16:$R19,Cycle_2!$P16:$P19,F8)</f>
        <v>0</v>
      </c>
      <c r="G11" s="124" t="n">
        <f aca="false">SUMIFS(Cycle_2!$F16:$F19,Cycle_2!$D16:$D19,G8)+SUMIFS(Cycle_2!$I16:$I19,Cycle_2!$G16:$G19,G8)+SUMIFS(Cycle_2!$L16:$L19,Cycle_2!$J16:$J19,G8)+SUMIFS(Cycle_2!$O16:$O19,Cycle_2!$M16:$M19,G8)+SUMIFS(Cycle_2!$R16:$R19,Cycle_2!$P16:$P19,G8)</f>
        <v>0</v>
      </c>
      <c r="H11" s="124" t="n">
        <f aca="false">SUMIFS(Cycle_2!$F16:$F19,Cycle_2!$D16:$D19,H8)+SUMIFS(Cycle_2!$I16:$I19,Cycle_2!$G16:$G19,H8)+SUMIFS(Cycle_2!$L16:$L19,Cycle_2!$J16:$J19,H8)+SUMIFS(Cycle_2!$O16:$O19,Cycle_2!$M16:$M19,H8)+SUMIFS(Cycle_2!$R16:$R19,Cycle_2!$P16:$P19,H8)</f>
        <v>0</v>
      </c>
      <c r="I11" s="125" t="n">
        <f aca="false">SUMIFS(Cycle_2!$F16:$F19,Cycle_2!$D16:$D19,I8)+SUMIFS(Cycle_2!$I16:$I19,Cycle_2!$G16:$G19,I8)+SUMIFS(Cycle_2!$L16:$L19,Cycle_2!$J16:$J19,I8)+SUMIFS(Cycle_2!$O16:$O19,Cycle_2!$M16:$M19,I8)+SUMIFS(Cycle_2!$R16:$R19,Cycle_2!$P16:$P19,I8)</f>
        <v>0</v>
      </c>
    </row>
    <row r="12" customFormat="false" ht="15.75" hidden="false" customHeight="true" outlineLevel="0" collapsed="false">
      <c r="C12" s="117"/>
      <c r="D12" s="122" t="n">
        <v>4</v>
      </c>
      <c r="E12" s="123" t="str">
        <f aca="false">IF(Cycle_2!B20="","-",Cycle_2!B20)</f>
        <v>-</v>
      </c>
      <c r="F12" s="124" t="n">
        <f aca="false">SUMIFS(Cycle_2!$F20:$F23,Cycle_2!$D20:$D23,F8)+SUMIFS(Cycle_2!$I20:$I23,Cycle_2!$G20:$G23,F8)+SUMIFS(Cycle_2!$L20:$L23,Cycle_2!$J20:$J23,F8)+SUMIFS(Cycle_2!$O20:$O23,Cycle_2!$M20:$M23,F8)+SUMIFS(Cycle_2!$R20:$R23,Cycle_2!$P20:$P23,F8)</f>
        <v>0</v>
      </c>
      <c r="G12" s="124" t="n">
        <f aca="false">SUMIFS(Cycle_2!$F20:$F23,Cycle_2!$D20:$D23,G8)+SUMIFS(Cycle_2!$I20:$I23,Cycle_2!$G20:$G23,G8)+SUMIFS(Cycle_2!$L20:$L23,Cycle_2!$J20:$J23,G8)+SUMIFS(Cycle_2!$O20:$O23,Cycle_2!$M20:$M23,G8)+SUMIFS(Cycle_2!$R20:$R23,Cycle_2!$P20:$P23,G8)</f>
        <v>0</v>
      </c>
      <c r="H12" s="124" t="n">
        <f aca="false">SUMIFS(Cycle_2!$F20:$F23,Cycle_2!$D20:$D23,H8)+SUMIFS(Cycle_2!$I20:$I23,Cycle_2!$G20:$G23,H8)+SUMIFS(Cycle_2!$L20:$L23,Cycle_2!$J20:$J23,H8)+SUMIFS(Cycle_2!$O20:$O23,Cycle_2!$M20:$M23,H8)+SUMIFS(Cycle_2!$R20:$R23,Cycle_2!$P20:$P23,H8)</f>
        <v>0</v>
      </c>
      <c r="I12" s="125" t="n">
        <f aca="false">SUMIFS(Cycle_2!$F20:$F23,Cycle_2!$D20:$D23,I8)+SUMIFS(Cycle_2!$I20:$I23,Cycle_2!$G20:$G23,I8)+SUMIFS(Cycle_2!$L20:$L23,Cycle_2!$J20:$J23,I8)+SUMIFS(Cycle_2!$O20:$O23,Cycle_2!$M20:$M23,I8)+SUMIFS(Cycle_2!$R20:$R23,Cycle_2!$P20:$P23,I8)</f>
        <v>0</v>
      </c>
    </row>
    <row r="13" customFormat="false" ht="15.75" hidden="false" customHeight="true" outlineLevel="0" collapsed="false">
      <c r="C13" s="117"/>
      <c r="D13" s="122" t="n">
        <v>5</v>
      </c>
      <c r="E13" s="123" t="str">
        <f aca="false">IF(Cycle_2!B24="","-",Cycle_2!B24)</f>
        <v>-</v>
      </c>
      <c r="F13" s="124" t="n">
        <f aca="false">SUMIFS(Cycle_2!$F24:$F27,Cycle_2!$D24:$D27,F8)+SUMIFS(Cycle_2!$I24:$I27,Cycle_2!$G24:$G27,F8)+SUMIFS(Cycle_2!$L24:$L27,Cycle_2!$J24:$J27,F8)+SUMIFS(Cycle_2!$O24:$O27,Cycle_2!$M24:$M27,F8)+SUMIFS(Cycle_2!$R24:$R27,Cycle_2!$P24:$P27,F8)</f>
        <v>0</v>
      </c>
      <c r="G13" s="124" t="n">
        <f aca="false">SUMIFS(Cycle_2!$F24:$F27,Cycle_2!$D24:$D27,G8)+SUMIFS(Cycle_2!$I24:$I27,Cycle_2!$G24:$G27,G8)+SUMIFS(Cycle_2!$L24:$L27,Cycle_2!$J24:$J27,G8)+SUMIFS(Cycle_2!$O24:$O27,Cycle_2!$M24:$M27,G8)+SUMIFS(Cycle_2!$R24:$R27,Cycle_2!$P24:$P27,G8)</f>
        <v>0</v>
      </c>
      <c r="H13" s="124" t="n">
        <f aca="false">SUMIFS(Cycle_2!$F24:$F27,Cycle_2!$D24:$D27,H8)+SUMIFS(Cycle_2!$I24:$I27,Cycle_2!$G24:$G27,H8)+SUMIFS(Cycle_2!$L24:$L27,Cycle_2!$J24:$J27,H8)+SUMIFS(Cycle_2!$O24:$O27,Cycle_2!$M24:$M27,H8)+SUMIFS(Cycle_2!$R24:$R27,Cycle_2!$P24:$P27,H8)</f>
        <v>0</v>
      </c>
      <c r="I13" s="125" t="n">
        <f aca="false">SUMIFS(Cycle_2!$F24:$F27,Cycle_2!$D24:$D27,I8)+SUMIFS(Cycle_2!$I24:$I27,Cycle_2!$G24:$G27,I8)+SUMIFS(Cycle_2!$L24:$L27,Cycle_2!$J24:$J27,I8)+SUMIFS(Cycle_2!$O24:$O27,Cycle_2!$M24:$M27,I8)+SUMIFS(Cycle_2!$R24:$R27,Cycle_2!$P24:$P27,I8)</f>
        <v>0</v>
      </c>
    </row>
    <row r="14" customFormat="false" ht="15.75" hidden="false" customHeight="true" outlineLevel="0" collapsed="false">
      <c r="C14" s="117"/>
      <c r="D14" s="122" t="n">
        <v>6</v>
      </c>
      <c r="E14" s="123" t="str">
        <f aca="false">IF(Cycle_2!B28="","-",Cycle_2!B28)</f>
        <v>-</v>
      </c>
      <c r="F14" s="124" t="n">
        <f aca="false">SUMIFS(Cycle_2!$F28:$F31,Cycle_2!$D28:$D31,F8)+SUMIFS(Cycle_2!$I28:$I31,Cycle_2!$G28:$G31,F8)+SUMIFS(Cycle_2!$L28:$L31,Cycle_2!$J28:$J31,F8)+SUMIFS(Cycle_2!$O28:$O31,Cycle_2!$M28:$M31,F8)+SUMIFS(Cycle_2!$R28:$R31,Cycle_2!$P28:$P31,F8)</f>
        <v>0</v>
      </c>
      <c r="G14" s="124" t="n">
        <f aca="false">SUMIFS(Cycle_2!$F28:$F31,Cycle_2!$D28:$D31,G8)+SUMIFS(Cycle_2!$I28:$I31,Cycle_2!$G28:$G31,G8)+SUMIFS(Cycle_2!$L28:$L31,Cycle_2!$J28:$J31,G8)+SUMIFS(Cycle_2!$O28:$O31,Cycle_2!$M28:$M31,G8)+SUMIFS(Cycle_2!$R28:$R31,Cycle_2!$P28:$P31,G8)</f>
        <v>0</v>
      </c>
      <c r="H14" s="124" t="n">
        <f aca="false">SUMIFS(Cycle_2!$F28:$F31,Cycle_2!$D28:$D31,H8)+SUMIFS(Cycle_2!$I28:$I31,Cycle_2!$G28:$G31,H8)+SUMIFS(Cycle_2!$L28:$L31,Cycle_2!$J28:$J31,H8)+SUMIFS(Cycle_2!$O28:$O31,Cycle_2!$M28:$M31,H8)+SUMIFS(Cycle_2!$R28:$R31,Cycle_2!$P28:$P31,H8)</f>
        <v>0</v>
      </c>
      <c r="I14" s="125" t="n">
        <f aca="false">SUMIFS(Cycle_2!$F28:$F31,Cycle_2!$D28:$D31,I8)+SUMIFS(Cycle_2!$I28:$I31,Cycle_2!$G28:$G31,I8)+SUMIFS(Cycle_2!$L28:$L31,Cycle_2!$J28:$J31,I8)+SUMIFS(Cycle_2!$O28:$O31,Cycle_2!$M28:$M31,I8)+SUMIFS(Cycle_2!$R28:$R31,Cycle_2!$P28:$P31,I8)</f>
        <v>0</v>
      </c>
    </row>
    <row r="15" customFormat="false" ht="15.75" hidden="false" customHeight="true" outlineLevel="0" collapsed="false">
      <c r="C15" s="117"/>
      <c r="D15" s="122" t="n">
        <v>7</v>
      </c>
      <c r="E15" s="123" t="str">
        <f aca="false">IF(Cycle_2!B32="","-",Cycle_2!B32)</f>
        <v>-</v>
      </c>
      <c r="F15" s="124" t="n">
        <f aca="false">SUMIFS(Cycle_2!$F32:$F35,Cycle_2!$D32:$D35,F8)+SUMIFS(Cycle_2!$I32:$I35,Cycle_2!$G32:$G35,F8)+SUMIFS(Cycle_2!$L32:$L35,Cycle_2!$J32:$J35,F8)+SUMIFS(Cycle_2!$O32:$O35,Cycle_2!$M32:$M35,F8)+SUMIFS(Cycle_2!$R32:$R35,Cycle_2!$P32:$P35,F8)</f>
        <v>0</v>
      </c>
      <c r="G15" s="124" t="n">
        <f aca="false">SUMIFS(Cycle_2!$F32:$F35,Cycle_2!$D32:$D35,G8)+SUMIFS(Cycle_2!$I32:$I35,Cycle_2!$G32:$G35,G8)+SUMIFS(Cycle_2!$L32:$L35,Cycle_2!$J32:$J35,G8)+SUMIFS(Cycle_2!$O32:$O35,Cycle_2!$M32:$M35,G8)+SUMIFS(Cycle_2!$R32:$R35,Cycle_2!$P32:$P35,G8)</f>
        <v>0</v>
      </c>
      <c r="H15" s="124" t="n">
        <f aca="false">SUMIFS(Cycle_2!$F32:$F35,Cycle_2!$D32:$D35,H8)+SUMIFS(Cycle_2!$I32:$I35,Cycle_2!$G32:$G35,H8)+SUMIFS(Cycle_2!$L32:$L35,Cycle_2!$J32:$J35,H8)+SUMIFS(Cycle_2!$O32:$O35,Cycle_2!$M32:$M35,H8)+SUMIFS(Cycle_2!$R32:$R35,Cycle_2!$P32:$P35,H8)</f>
        <v>0</v>
      </c>
      <c r="I15" s="125" t="n">
        <f aca="false">SUMIFS(Cycle_2!$F32:$F35,Cycle_2!$D32:$D35,I8)+SUMIFS(Cycle_2!$I32:$I35,Cycle_2!$G32:$G35,I8)+SUMIFS(Cycle_2!$L32:$L35,Cycle_2!$J32:$J35,I8)+SUMIFS(Cycle_2!$O32:$O35,Cycle_2!$M32:$M35,I8)+SUMIFS(Cycle_2!$R32:$R35,Cycle_2!$P32:$P35,I8)</f>
        <v>0</v>
      </c>
    </row>
    <row r="16" customFormat="false" ht="15.75" hidden="false" customHeight="true" outlineLevel="0" collapsed="false">
      <c r="C16" s="117"/>
      <c r="D16" s="122" t="n">
        <v>8</v>
      </c>
      <c r="E16" s="123" t="str">
        <f aca="false">IF(Cycle_2!B36="","-",Cycle_2!B36)</f>
        <v>-</v>
      </c>
      <c r="F16" s="124" t="n">
        <f aca="false">SUMIFS(Cycle_2!$F36:$F39,Cycle_2!$D36:$D39,F8)+SUMIFS(Cycle_2!$I36:$I39,Cycle_2!$G36:$G39,F8)+SUMIFS(Cycle_2!$L36:$L39,Cycle_2!$J36:$J39,F8)+SUMIFS(Cycle_2!$O36:$O39,Cycle_2!$M36:$M39,F8)+SUMIFS(Cycle_2!$R36:$R39,Cycle_2!$P36:$P39,F8)</f>
        <v>0</v>
      </c>
      <c r="G16" s="124" t="n">
        <f aca="false">SUMIFS(Cycle_2!$F36:$F39,Cycle_2!$D36:$D39,G8)+SUMIFS(Cycle_2!$I36:$I39,Cycle_2!$G36:$G39,G8)+SUMIFS(Cycle_2!$L36:$L39,Cycle_2!$J36:$J39,G8)+SUMIFS(Cycle_2!$O36:$O39,Cycle_2!$M36:$M39,G8)+SUMIFS(Cycle_2!$R36:$R39,Cycle_2!$P36:$P39,G8)</f>
        <v>0</v>
      </c>
      <c r="H16" s="124" t="n">
        <f aca="false">SUMIFS(Cycle_2!$F36:$F39,Cycle_2!$D36:$D39,H8)+SUMIFS(Cycle_2!$I36:$I39,Cycle_2!$G36:$G39,H8)+SUMIFS(Cycle_2!$L36:$L39,Cycle_2!$J36:$J39,H8)+SUMIFS(Cycle_2!$O36:$O39,Cycle_2!$M36:$M39,H8)+SUMIFS(Cycle_2!$R36:$R39,Cycle_2!$P36:$P39,H8)</f>
        <v>0</v>
      </c>
      <c r="I16" s="125" t="n">
        <f aca="false">SUMIFS(Cycle_2!$F36:$F39,Cycle_2!$D36:$D39,I8)+SUMIFS(Cycle_2!$I36:$I39,Cycle_2!$G36:$G39,I8)+SUMIFS(Cycle_2!$L36:$L39,Cycle_2!$J36:$J39,I8)+SUMIFS(Cycle_2!$O36:$O39,Cycle_2!$M36:$M39,I8)+SUMIFS(Cycle_2!$R36:$R39,Cycle_2!$P36:$P39,I8)</f>
        <v>0</v>
      </c>
    </row>
    <row r="17" customFormat="false" ht="15.75" hidden="false" customHeight="true" outlineLevel="0" collapsed="false">
      <c r="C17" s="117"/>
      <c r="D17" s="122" t="n">
        <v>9</v>
      </c>
      <c r="E17" s="123" t="str">
        <f aca="false">IF(Cycle_2!B40="","-",Cycle_2!B40)</f>
        <v>-</v>
      </c>
      <c r="F17" s="124" t="n">
        <f aca="false">SUMIFS(Cycle_2!$F40:$F43,Cycle_2!$D40:$D43,F8)+SUMIFS(Cycle_2!$I40:$I43,Cycle_2!$G40:$G43,F8)+SUMIFS(Cycle_2!$L40:$L43,Cycle_2!$J40:$J43,F8)+SUMIFS(Cycle_2!$O40:$O43,Cycle_2!$M40:$M43,F8)+SUMIFS(Cycle_2!$R40:$R43,Cycle_2!$P40:$P43,F8)</f>
        <v>0</v>
      </c>
      <c r="G17" s="124" t="n">
        <f aca="false">SUMIFS(Cycle_2!$F40:$F43,Cycle_2!$D40:$D43,G8)+SUMIFS(Cycle_2!$I40:$I43,Cycle_2!$G40:$G43,G8)+SUMIFS(Cycle_2!$L40:$L43,Cycle_2!$J40:$J43,G8)+SUMIFS(Cycle_2!$O40:$O43,Cycle_2!$M40:$M43,G8)+SUMIFS(Cycle_2!$R40:$R43,Cycle_2!$P40:$P43,G8)</f>
        <v>0</v>
      </c>
      <c r="H17" s="124" t="n">
        <f aca="false">SUMIFS(Cycle_2!$F40:$F43,Cycle_2!$D40:$D43,H8)+SUMIFS(Cycle_2!$I40:$I43,Cycle_2!$G40:$G43,H8)+SUMIFS(Cycle_2!$L40:$L43,Cycle_2!$J40:$J43,H8)+SUMIFS(Cycle_2!$O40:$O43,Cycle_2!$M40:$M43,H8)+SUMIFS(Cycle_2!$R40:$R43,Cycle_2!$P40:$P43,H8)</f>
        <v>0</v>
      </c>
      <c r="I17" s="125" t="n">
        <f aca="false">SUMIFS(Cycle_2!$F40:$F43,Cycle_2!$D40:$D43,I8)+SUMIFS(Cycle_2!$I40:$I43,Cycle_2!$G40:$G43,I8)+SUMIFS(Cycle_2!$L40:$L43,Cycle_2!$J40:$J43,I8)+SUMIFS(Cycle_2!$O40:$O43,Cycle_2!$M40:$M43,I8)+SUMIFS(Cycle_2!$R40:$R43,Cycle_2!$P40:$P43,I8)</f>
        <v>0</v>
      </c>
    </row>
    <row r="18" customFormat="false" ht="15.75" hidden="false" customHeight="true" outlineLevel="0" collapsed="false">
      <c r="C18" s="117"/>
      <c r="D18" s="122" t="n">
        <v>10</v>
      </c>
      <c r="E18" s="123" t="str">
        <f aca="false">IF(Cycle_2!B44="","-",Cycle_2!B44)</f>
        <v>-</v>
      </c>
      <c r="F18" s="124" t="n">
        <f aca="false">SUMIFS(Cycle_2!$F44:$F47,Cycle_2!$D44:$D47,F8)+SUMIFS(Cycle_2!$I44:$I47,Cycle_2!$G44:$G47,F8)+SUMIFS(Cycle_2!$L44:$L47,Cycle_2!$J44:$J47,F8)+SUMIFS(Cycle_2!$O44:$O47,Cycle_2!$M44:$M47,F8)+SUMIFS(Cycle_2!$R44:$R47,Cycle_2!$P44:$P47,F8)</f>
        <v>0</v>
      </c>
      <c r="G18" s="124" t="n">
        <f aca="false">SUMIFS(Cycle_2!$F44:$F47,Cycle_2!$D44:$D47,G8)+SUMIFS(Cycle_2!$I44:$I47,Cycle_2!$G44:$G47,G8)+SUMIFS(Cycle_2!$L44:$L47,Cycle_2!$J44:$J47,G8)+SUMIFS(Cycle_2!$O44:$O47,Cycle_2!$M44:$M47,G8)+SUMIFS(Cycle_2!$R44:$R47,Cycle_2!$P44:$P47,G8)</f>
        <v>0</v>
      </c>
      <c r="H18" s="124" t="n">
        <f aca="false">SUMIFS(Cycle_2!$F44:$F47,Cycle_2!$D44:$D47,H8)+SUMIFS(Cycle_2!$I44:$I47,Cycle_2!$G44:$G47,H8)+SUMIFS(Cycle_2!$L44:$L47,Cycle_2!$J44:$J47,H8)+SUMIFS(Cycle_2!$O44:$O47,Cycle_2!$M44:$M47,H8)+SUMIFS(Cycle_2!$R44:$R47,Cycle_2!$P44:$P47,H8)</f>
        <v>0</v>
      </c>
      <c r="I18" s="125" t="n">
        <f aca="false">SUMIFS(Cycle_2!$F44:$F47,Cycle_2!$D44:$D47,I8)+SUMIFS(Cycle_2!$I44:$I47,Cycle_2!$G44:$G47,I8)+SUMIFS(Cycle_2!$L44:$L47,Cycle_2!$J44:$J47,I8)+SUMIFS(Cycle_2!$O44:$O47,Cycle_2!$M44:$M47,I8)+SUMIFS(Cycle_2!$R44:$R47,Cycle_2!$P44:$P47,I8)</f>
        <v>0</v>
      </c>
    </row>
    <row r="19" customFormat="false" ht="15.75" hidden="false" customHeight="true" outlineLevel="0" collapsed="false">
      <c r="C19" s="117"/>
      <c r="D19" s="122" t="n">
        <v>11</v>
      </c>
      <c r="E19" s="123" t="str">
        <f aca="false">IF(Cycle_2!B48="","-",Cycle_2!B48)</f>
        <v>-</v>
      </c>
      <c r="F19" s="124" t="n">
        <f aca="false">SUMIFS(Cycle_2!$F48:$F51,Cycle_2!$D48:$D51,F8)+SUMIFS(Cycle_2!$I48:$I51,Cycle_2!$G48:$G51,F8)+SUMIFS(Cycle_2!$L48:$L51,Cycle_2!$J48:$J51,F8)+SUMIFS(Cycle_2!$O48:$O51,Cycle_2!$M48:$M51,F8)+SUMIFS(Cycle_2!$R48:$R51,Cycle_2!$P48:$P51,F8)</f>
        <v>0</v>
      </c>
      <c r="G19" s="124" t="n">
        <f aca="false">SUMIFS(Cycle_2!$F48:$F51,Cycle_2!$D48:$D51,G8)+SUMIFS(Cycle_2!$I48:$I51,Cycle_2!$G48:$G51,G8)+SUMIFS(Cycle_2!$L48:$L51,Cycle_2!$J48:$J51,G8)+SUMIFS(Cycle_2!$O48:$O51,Cycle_2!$M48:$M51,G8)+SUMIFS(Cycle_2!$R48:$R51,Cycle_2!$P48:$P51,G8)</f>
        <v>0</v>
      </c>
      <c r="H19" s="124" t="n">
        <f aca="false">SUMIFS(Cycle_2!$F48:$F51,Cycle_2!$D48:$D51,H8)+SUMIFS(Cycle_2!$I48:$I51,Cycle_2!$G48:$G51,H8)+SUMIFS(Cycle_2!$L48:$L51,Cycle_2!$J48:$J51,H8)+SUMIFS(Cycle_2!$O48:$O51,Cycle_2!$M48:$M51,H8)+SUMIFS(Cycle_2!$R48:$R51,Cycle_2!$P48:$P51,H8)</f>
        <v>0</v>
      </c>
      <c r="I19" s="125" t="n">
        <f aca="false">SUMIFS(Cycle_2!$F48:$F51,Cycle_2!$D48:$D51,I8)+SUMIFS(Cycle_2!$I48:$I51,Cycle_2!$G48:$G51,I8)+SUMIFS(Cycle_2!$L48:$L51,Cycle_2!$J48:$J51,I8)+SUMIFS(Cycle_2!$O48:$O51,Cycle_2!$M48:$M51,I8)+SUMIFS(Cycle_2!$R48:$R51,Cycle_2!$P48:$P51,I8)</f>
        <v>0</v>
      </c>
    </row>
    <row r="20" customFormat="false" ht="15.75" hidden="false" customHeight="true" outlineLevel="0" collapsed="false">
      <c r="C20" s="117"/>
      <c r="D20" s="126" t="n">
        <v>12</v>
      </c>
      <c r="E20" s="127" t="str">
        <f aca="false">IF(Cycle_2!B52="","-",Cycle_2!B52)</f>
        <v>-</v>
      </c>
      <c r="F20" s="128" t="n">
        <f aca="false">SUMIFS(Cycle_2!$F52:$F55,Cycle_2!$D52:$D55,F8)+SUMIFS(Cycle_2!$I52:$I55,Cycle_2!$G52:$G55,F8)+SUMIFS(Cycle_2!$L52:$L55,Cycle_2!$J52:$J55,F8)+SUMIFS(Cycle_2!$O52:$O55,Cycle_2!$M52:$M55,F8)+SUMIFS(Cycle_2!$R52:$R55,Cycle_2!$P52:$P55,F7)</f>
        <v>0</v>
      </c>
      <c r="G20" s="128" t="n">
        <f aca="false">SUMIFS(Cycle_2!$F52:$F55,Cycle_2!$D52:$D55,G8)+SUMIFS(Cycle_2!$I52:$I55,Cycle_2!$G52:$G55,G8)+SUMIFS(Cycle_2!$L52:$L55,Cycle_2!$J52:$J55,G8)+SUMIFS(Cycle_2!$O52:$O55,Cycle_2!$M52:$M55,G8)+SUMIFS(Cycle_2!$R52:$R55,Cycle_2!$P52:$P55,G7)</f>
        <v>0</v>
      </c>
      <c r="H20" s="128" t="n">
        <f aca="false">SUMIFS(Cycle_2!$F52:$F55,Cycle_2!$D52:$D55,H8)+SUMIFS(Cycle_2!$I52:$I55,Cycle_2!$G52:$G55,H8)+SUMIFS(Cycle_2!$L52:$L55,Cycle_2!$J52:$J55,H8)+SUMIFS(Cycle_2!$O52:$O55,Cycle_2!$M52:$M55,H8)+SUMIFS(Cycle_2!$R52:$R55,Cycle_2!$P52:$P55,H7)</f>
        <v>0</v>
      </c>
      <c r="I20" s="129" t="n">
        <f aca="false">SUMIFS(Cycle_2!$F52:$F55,Cycle_2!$D52:$D55,I8)+SUMIFS(Cycle_2!$I52:$I55,Cycle_2!$G52:$G55,I8)+SUMIFS(Cycle_2!$L52:$L55,Cycle_2!$J52:$J55,I8)+SUMIFS(Cycle_2!$O52:$O55,Cycle_2!$M52:$M55,I8)+SUMIFS(Cycle_2!$R52:$R55,Cycle_2!$P52:$P55,I7)</f>
        <v>0</v>
      </c>
    </row>
    <row r="21" s="1" customFormat="true" ht="20.1" hidden="false" customHeight="true" outlineLevel="0" collapsed="false">
      <c r="C21" s="130" t="s">
        <v>54</v>
      </c>
      <c r="D21" s="118" t="n">
        <v>1</v>
      </c>
      <c r="E21" s="119" t="str">
        <f aca="false">IF(Cycle_3!B8="","-",Cycle_3!B8)</f>
        <v>-</v>
      </c>
      <c r="F21" s="120" t="n">
        <f aca="false">SUMIFS(Cycle_3!$F8:$F11,Cycle_3!$D8:$D11,Synthese_Classes!F$8)+SUMIFS(Cycle_3!$I8:$I11,Cycle_3!$G8:$G11,Synthese_Classes!F$8)+SUMIFS(Cycle_3!$L8:$L11,Cycle_3!$J8:$J11,Synthese_Classes!F$8)+SUMIFS(Cycle_3!$O8:$O11,Cycle_3!$M8:$M11,Synthese_Classes!F$8)+SUMIFS(Cycle_3!$R8:$R11,Cycle_3!$P8:$P11,Synthese_Classes!F$8)</f>
        <v>0</v>
      </c>
      <c r="G21" s="120" t="n">
        <f aca="false">SUMIFS(Cycle_3!$F8:$F11,Cycle_3!$D8:$D11,Synthese_Classes!G$8)+SUMIFS(Cycle_3!$I8:$I11,Cycle_3!$G8:$G11,Synthese_Classes!G$8)+SUMIFS(Cycle_3!$L8:$L11,Cycle_3!$J8:$J11,Synthese_Classes!G$8)+SUMIFS(Cycle_3!$O8:$O11,Cycle_3!$M8:$M11,Synthese_Classes!G$8)+SUMIFS(Cycle_3!$R8:$R11,Cycle_3!$P8:$P11,Synthese_Classes!G$8)</f>
        <v>0</v>
      </c>
      <c r="H21" s="120" t="n">
        <f aca="false">SUMIFS(Cycle_3!$F8:$F11,Cycle_3!$D8:$D11,Synthese_Classes!H$8)+SUMIFS(Cycle_3!$I8:$I11,Cycle_3!$G8:$G11,Synthese_Classes!H$8)+SUMIFS(Cycle_3!$L8:$L11,Cycle_3!$J8:$J11,Synthese_Classes!H$8)+SUMIFS(Cycle_3!$O8:$O11,Cycle_3!$M8:$M11,Synthese_Classes!H$8)+SUMIFS(Cycle_3!$R8:$R11,Cycle_3!$P8:$P11,Synthese_Classes!H$8)</f>
        <v>0</v>
      </c>
      <c r="I21" s="121" t="n">
        <f aca="false">SUMIFS(Cycle_3!$F8:$F11,Cycle_3!$D8:$D11,Synthese_Classes!I$8)+SUMIFS(Cycle_3!$I8:$I11,Cycle_3!$G8:$G11,Synthese_Classes!I$8)+SUMIFS(Cycle_3!$L8:$L11,Cycle_3!$J8:$J11,Synthese_Classes!I$8)+SUMIFS(Cycle_3!$O8:$O11,Cycle_3!$M8:$M11,Synthese_Classes!I$8)+SUMIFS(Cycle_3!$R8:$R11,Cycle_3!$P8:$P11,Synthese_Classes!I$8)</f>
        <v>0</v>
      </c>
    </row>
    <row r="22" customFormat="false" ht="20.1" hidden="false" customHeight="true" outlineLevel="0" collapsed="false">
      <c r="A22" s="1"/>
      <c r="B22" s="1"/>
      <c r="C22" s="130"/>
      <c r="D22" s="122" t="n">
        <v>2</v>
      </c>
      <c r="E22" s="123" t="str">
        <f aca="false">IF(Cycle_3!B12="","-",Cycle_3!B12)</f>
        <v>-</v>
      </c>
      <c r="F22" s="124" t="n">
        <f aca="false">SUMIFS(Cycle_3!$F12:$F15,Cycle_3!$D12:$D15,Synthese_Classes!F$8)+SUMIFS(Cycle_3!$I12:$I15,Cycle_3!$G12:$G15,Synthese_Classes!F$8)+SUMIFS(Cycle_3!$L12:$L15,Cycle_3!$J12:$J15,Synthese_Classes!F$8)+SUMIFS(Cycle_3!$O12:$O15,Cycle_3!$M12:$M15,Synthese_Classes!F$8)+SUMIFS(Cycle_3!$R12:$R15,Cycle_3!$P12:$P15,Synthese_Classes!F$8)</f>
        <v>0</v>
      </c>
      <c r="G22" s="124" t="n">
        <f aca="false">SUMIFS(Cycle_3!$F12:$F15,Cycle_3!$D12:$D15,Synthese_Classes!G$8)+SUMIFS(Cycle_3!$I12:$I15,Cycle_3!$G12:$G15,Synthese_Classes!G$8)+SUMIFS(Cycle_3!$L12:$L15,Cycle_3!$J12:$J15,Synthese_Classes!G$8)+SUMIFS(Cycle_3!$O12:$O15,Cycle_3!$M12:$M15,Synthese_Classes!G$8)+SUMIFS(Cycle_3!$R12:$R15,Cycle_3!$P12:$P15,Synthese_Classes!G$8)</f>
        <v>0</v>
      </c>
      <c r="H22" s="124" t="n">
        <f aca="false">SUMIFS(Cycle_3!$F12:$F15,Cycle_3!$D12:$D15,Synthese_Classes!H$8)+SUMIFS(Cycle_3!$I12:$I15,Cycle_3!$G12:$G15,Synthese_Classes!H$8)+SUMIFS(Cycle_3!$L12:$L15,Cycle_3!$J12:$J15,Synthese_Classes!H$8)+SUMIFS(Cycle_3!$O12:$O15,Cycle_3!$M12:$M15,Synthese_Classes!H$8)+SUMIFS(Cycle_3!$R12:$R15,Cycle_3!$P12:$P15,Synthese_Classes!H$8)</f>
        <v>0</v>
      </c>
      <c r="I22" s="125" t="n">
        <f aca="false">SUMIFS(Cycle_3!$F12:$F15,Cycle_3!$D12:$D15,Synthese_Classes!I$8)+SUMIFS(Cycle_3!$I12:$I15,Cycle_3!$G12:$G15,Synthese_Classes!I$8)+SUMIFS(Cycle_3!$L12:$L15,Cycle_3!$J12:$J15,Synthese_Classes!I$8)+SUMIFS(Cycle_3!$O12:$O15,Cycle_3!$M12:$M15,Synthese_Classes!I$8)+SUMIFS(Cycle_3!$R12:$R15,Cycle_3!$P12:$P15,Synthese_Classes!I$8)</f>
        <v>0</v>
      </c>
    </row>
    <row r="23" customFormat="false" ht="20.1" hidden="false" customHeight="true" outlineLevel="0" collapsed="false">
      <c r="A23" s="1"/>
      <c r="B23" s="1"/>
      <c r="C23" s="130"/>
      <c r="D23" s="122" t="n">
        <v>3</v>
      </c>
      <c r="E23" s="123" t="str">
        <f aca="false">IF(Cycle_3!B16="","-",Cycle_3!B16)</f>
        <v>-</v>
      </c>
      <c r="F23" s="124" t="n">
        <f aca="false">SUMIFS(Cycle_3!$F16:$F19,Cycle_3!$D16:$D19,Synthese_Classes!F$8)+SUMIFS(Cycle_3!$I16:$I19,Cycle_3!$G16:$G19,Synthese_Classes!F$8)+SUMIFS(Cycle_3!$L16:$L19,Cycle_3!$J16:$J19,Synthese_Classes!F$8)+SUMIFS(Cycle_3!$O16:$O19,Cycle_3!$M16:$M19,Synthese_Classes!F$8)+SUMIFS(Cycle_3!$R16:$R19,Cycle_3!$P16:$P19,Synthese_Classes!F$8)</f>
        <v>0</v>
      </c>
      <c r="G23" s="124" t="n">
        <f aca="false">SUMIFS(Cycle_3!$F16:$F19,Cycle_3!$D16:$D19,Synthese_Classes!G$8)+SUMIFS(Cycle_3!$I16:$I19,Cycle_3!$G16:$G19,Synthese_Classes!G$8)+SUMIFS(Cycle_3!$L16:$L19,Cycle_3!$J16:$J19,Synthese_Classes!G$8)+SUMIFS(Cycle_3!$O16:$O19,Cycle_3!$M16:$M19,Synthese_Classes!G$8)+SUMIFS(Cycle_3!$R16:$R19,Cycle_3!$P16:$P19,Synthese_Classes!G$8)</f>
        <v>0</v>
      </c>
      <c r="H23" s="124" t="n">
        <f aca="false">SUMIFS(Cycle_3!$F16:$F19,Cycle_3!$D16:$D19,Synthese_Classes!H$8)+SUMIFS(Cycle_3!$I16:$I19,Cycle_3!$G16:$G19,Synthese_Classes!H$8)+SUMIFS(Cycle_3!$L16:$L19,Cycle_3!$J16:$J19,Synthese_Classes!H$8)+SUMIFS(Cycle_3!$O16:$O19,Cycle_3!$M16:$M19,Synthese_Classes!H$8)+SUMIFS(Cycle_3!$R16:$R19,Cycle_3!$P16:$P19,Synthese_Classes!H$8)</f>
        <v>0</v>
      </c>
      <c r="I23" s="125" t="n">
        <f aca="false">SUMIFS(Cycle_3!$F16:$F19,Cycle_3!$D16:$D19,Synthese_Classes!I$8)+SUMIFS(Cycle_3!$I16:$I19,Cycle_3!$G16:$G19,Synthese_Classes!I$8)+SUMIFS(Cycle_3!$L16:$L19,Cycle_3!$J16:$J19,Synthese_Classes!I$8)+SUMIFS(Cycle_3!$O16:$O19,Cycle_3!$M16:$M19,Synthese_Classes!I$8)+SUMIFS(Cycle_3!$R16:$R19,Cycle_3!$P16:$P19,Synthese_Classes!I$8)</f>
        <v>0</v>
      </c>
    </row>
    <row r="24" customFormat="false" ht="20.1" hidden="false" customHeight="true" outlineLevel="0" collapsed="false">
      <c r="A24" s="1"/>
      <c r="B24" s="1"/>
      <c r="C24" s="130"/>
      <c r="D24" s="122" t="n">
        <v>4</v>
      </c>
      <c r="E24" s="123" t="str">
        <f aca="false">IF(Cycle_3!B20="","-",Cycle_3!B20)</f>
        <v>-</v>
      </c>
      <c r="F24" s="124" t="n">
        <f aca="false">SUMIFS(Cycle_3!$F20:$F23,Cycle_3!$D20:$D23,Synthese_Classes!F$8)+SUMIFS(Cycle_3!$I20:$I23,Cycle_3!$G20:$G23,Synthese_Classes!F$8)+SUMIFS(Cycle_3!$L20:$L23,Cycle_3!$J20:$J23,Synthese_Classes!F$8)+SUMIFS(Cycle_3!$O20:$O23,Cycle_3!$M20:$M23,Synthese_Classes!F$8)+SUMIFS(Cycle_3!$R20:$R23,Cycle_3!$P20:$P23,Synthese_Classes!F$8)</f>
        <v>0</v>
      </c>
      <c r="G24" s="124" t="n">
        <f aca="false">SUMIFS(Cycle_3!$F20:$F23,Cycle_3!$D20:$D23,Synthese_Classes!G$8)+SUMIFS(Cycle_3!$I20:$I23,Cycle_3!$G20:$G23,Synthese_Classes!G$8)+SUMIFS(Cycle_3!$L20:$L23,Cycle_3!$J20:$J23,Synthese_Classes!G$8)+SUMIFS(Cycle_3!$O20:$O23,Cycle_3!$M20:$M23,Synthese_Classes!G$8)+SUMIFS(Cycle_3!$R20:$R23,Cycle_3!$P20:$P23,Synthese_Classes!G$8)</f>
        <v>0</v>
      </c>
      <c r="H24" s="124" t="n">
        <f aca="false">SUMIFS(Cycle_3!$F20:$F23,Cycle_3!$D20:$D23,Synthese_Classes!H$8)+SUMIFS(Cycle_3!$I20:$I23,Cycle_3!$G20:$G23,Synthese_Classes!H$8)+SUMIFS(Cycle_3!$L20:$L23,Cycle_3!$J20:$J23,Synthese_Classes!H$8)+SUMIFS(Cycle_3!$O20:$O23,Cycle_3!$M20:$M23,Synthese_Classes!H$8)+SUMIFS(Cycle_3!$R20:$R23,Cycle_3!$P20:$P23,Synthese_Classes!H$8)</f>
        <v>0</v>
      </c>
      <c r="I24" s="125" t="n">
        <f aca="false">SUMIFS(Cycle_3!$F20:$F23,Cycle_3!$D20:$D23,Synthese_Classes!I$8)+SUMIFS(Cycle_3!$I20:$I23,Cycle_3!$G20:$G23,Synthese_Classes!I$8)+SUMIFS(Cycle_3!$L20:$L23,Cycle_3!$J20:$J23,Synthese_Classes!I$8)+SUMIFS(Cycle_3!$O20:$O23,Cycle_3!$M20:$M23,Synthese_Classes!I$8)+SUMIFS(Cycle_3!$R20:$R23,Cycle_3!$P20:$P23,Synthese_Classes!I$8)</f>
        <v>0</v>
      </c>
    </row>
    <row r="25" customFormat="false" ht="20.1" hidden="false" customHeight="true" outlineLevel="0" collapsed="false">
      <c r="A25" s="1"/>
      <c r="B25" s="1"/>
      <c r="C25" s="130"/>
      <c r="D25" s="122" t="n">
        <v>5</v>
      </c>
      <c r="E25" s="123" t="str">
        <f aca="false">IF(Cycle_3!B24="","-",Cycle_3!B24)</f>
        <v>-</v>
      </c>
      <c r="F25" s="124" t="n">
        <f aca="false">SUMIFS(Cycle_3!$F24:$F27,Cycle_3!$D24:$D27,Synthese_Classes!F$8)+SUMIFS(Cycle_3!$I24:$I27,Cycle_3!$G24:$G27,Synthese_Classes!F$8)+SUMIFS(Cycle_3!$L24:$L27,Cycle_3!$J24:$J27,Synthese_Classes!F$8)+SUMIFS(Cycle_3!$O24:$O27,Cycle_3!$M24:$M27,Synthese_Classes!F$8)+SUMIFS(Cycle_3!$R24:$R27,Cycle_3!$P24:$P27,Synthese_Classes!F$8)</f>
        <v>0</v>
      </c>
      <c r="G25" s="124" t="n">
        <f aca="false">SUMIFS(Cycle_3!$F24:$F27,Cycle_3!$D24:$D27,Synthese_Classes!G$8)+SUMIFS(Cycle_3!$I24:$I27,Cycle_3!$G24:$G27,Synthese_Classes!G$8)+SUMIFS(Cycle_3!$L24:$L27,Cycle_3!$J24:$J27,Synthese_Classes!G$8)+SUMIFS(Cycle_3!$O24:$O27,Cycle_3!$M24:$M27,Synthese_Classes!G$8)+SUMIFS(Cycle_3!$R24:$R27,Cycle_3!$P24:$P27,Synthese_Classes!G$8)</f>
        <v>0</v>
      </c>
      <c r="H25" s="124" t="n">
        <f aca="false">SUMIFS(Cycle_3!$F24:$F27,Cycle_3!$D24:$D27,Synthese_Classes!H$8)+SUMIFS(Cycle_3!$I24:$I27,Cycle_3!$G24:$G27,Synthese_Classes!H$8)+SUMIFS(Cycle_3!$L24:$L27,Cycle_3!$J24:$J27,Synthese_Classes!H$8)+SUMIFS(Cycle_3!$O24:$O27,Cycle_3!$M24:$M27,Synthese_Classes!H$8)+SUMIFS(Cycle_3!$R24:$R27,Cycle_3!$P24:$P27,Synthese_Classes!H$8)</f>
        <v>0</v>
      </c>
      <c r="I25" s="125" t="n">
        <f aca="false">SUMIFS(Cycle_3!$F24:$F27,Cycle_3!$D24:$D27,Synthese_Classes!I$8)+SUMIFS(Cycle_3!$I24:$I27,Cycle_3!$G24:$G27,Synthese_Classes!I$8)+SUMIFS(Cycle_3!$L24:$L27,Cycle_3!$J24:$J27,Synthese_Classes!I$8)+SUMIFS(Cycle_3!$O24:$O27,Cycle_3!$M24:$M27,Synthese_Classes!I$8)+SUMIFS(Cycle_3!$R24:$R27,Cycle_3!$P24:$P27,Synthese_Classes!I$8)</f>
        <v>0</v>
      </c>
    </row>
    <row r="26" customFormat="false" ht="20.1" hidden="false" customHeight="true" outlineLevel="0" collapsed="false">
      <c r="A26" s="1"/>
      <c r="B26" s="1"/>
      <c r="C26" s="130"/>
      <c r="D26" s="122" t="n">
        <v>6</v>
      </c>
      <c r="E26" s="123" t="str">
        <f aca="false">IF(Cycle_3!B28="","-",Cycle_3!B28)</f>
        <v>-</v>
      </c>
      <c r="F26" s="124" t="n">
        <f aca="false">SUMIFS(Cycle_3!$F28:$F31,Cycle_3!$D28:$D31,Synthese_Classes!F$8)+SUMIFS(Cycle_3!$I28:$I31,Cycle_3!$G28:$G31,Synthese_Classes!F$8)+SUMIFS(Cycle_3!$L28:$L31,Cycle_3!$J28:$J31,Synthese_Classes!F$8)+SUMIFS(Cycle_3!$O28:$O31,Cycle_3!$M28:$M31,Synthese_Classes!F$8)+SUMIFS(Cycle_3!$R28:$R31,Cycle_3!$P28:$P31,Synthese_Classes!F$8)</f>
        <v>0</v>
      </c>
      <c r="G26" s="124" t="n">
        <f aca="false">SUMIFS(Cycle_3!$F28:$F31,Cycle_3!$D28:$D31,Synthese_Classes!G$8)+SUMIFS(Cycle_3!$I28:$I31,Cycle_3!$G28:$G31,Synthese_Classes!G$8)+SUMIFS(Cycle_3!$L28:$L31,Cycle_3!$J28:$J31,Synthese_Classes!G$8)+SUMIFS(Cycle_3!$O28:$O31,Cycle_3!$M28:$M31,Synthese_Classes!G$8)+SUMIFS(Cycle_3!$R28:$R31,Cycle_3!$P28:$P31,Synthese_Classes!G$8)</f>
        <v>0</v>
      </c>
      <c r="H26" s="124" t="n">
        <f aca="false">SUMIFS(Cycle_3!$F28:$F31,Cycle_3!$D28:$D31,Synthese_Classes!H$8)+SUMIFS(Cycle_3!$I28:$I31,Cycle_3!$G28:$G31,Synthese_Classes!H$8)+SUMIFS(Cycle_3!$L28:$L31,Cycle_3!$J28:$J31,Synthese_Classes!H$8)+SUMIFS(Cycle_3!$O28:$O31,Cycle_3!$M28:$M31,Synthese_Classes!H$8)+SUMIFS(Cycle_3!$R28:$R31,Cycle_3!$P28:$P31,Synthese_Classes!H$8)</f>
        <v>0</v>
      </c>
      <c r="I26" s="125" t="n">
        <f aca="false">SUMIFS(Cycle_3!$F28:$F31,Cycle_3!$D28:$D31,Synthese_Classes!I$8)+SUMIFS(Cycle_3!$I28:$I31,Cycle_3!$G28:$G31,Synthese_Classes!I$8)+SUMIFS(Cycle_3!$L28:$L31,Cycle_3!$J28:$J31,Synthese_Classes!I$8)+SUMIFS(Cycle_3!$O28:$O31,Cycle_3!$M28:$M31,Synthese_Classes!I$8)+SUMIFS(Cycle_3!$R28:$R31,Cycle_3!$P28:$P31,Synthese_Classes!I$8)</f>
        <v>0</v>
      </c>
    </row>
    <row r="27" customFormat="false" ht="20.1" hidden="false" customHeight="true" outlineLevel="0" collapsed="false">
      <c r="A27" s="1"/>
      <c r="B27" s="1"/>
      <c r="C27" s="130"/>
      <c r="D27" s="122" t="n">
        <v>7</v>
      </c>
      <c r="E27" s="123" t="str">
        <f aca="false">IF(Cycle_3!B32="","-",Cycle_3!B32)</f>
        <v>-</v>
      </c>
      <c r="F27" s="124" t="n">
        <f aca="false">SUMIFS(Cycle_3!$F32:$F35,Cycle_3!$D32:$D35,Synthese_Classes!F$8)+SUMIFS(Cycle_3!$I32:$I35,Cycle_3!$G32:$G35,Synthese_Classes!F$8)+SUMIFS(Cycle_3!$L32:$L35,Cycle_3!$J32:$J35,Synthese_Classes!F$8)+SUMIFS(Cycle_3!$O32:$O35,Cycle_3!$M32:$M35,Synthese_Classes!F$8)+SUMIFS(Cycle_3!$R32:$R35,Cycle_3!$P32:$P35,Synthese_Classes!F$8)</f>
        <v>0</v>
      </c>
      <c r="G27" s="124" t="n">
        <f aca="false">SUMIFS(Cycle_3!$F32:$F35,Cycle_3!$D32:$D35,Synthese_Classes!G$8)+SUMIFS(Cycle_3!$I32:$I35,Cycle_3!$G32:$G35,Synthese_Classes!G$8)+SUMIFS(Cycle_3!$L32:$L35,Cycle_3!$J32:$J35,Synthese_Classes!G$8)+SUMIFS(Cycle_3!$O32:$O35,Cycle_3!$M32:$M35,Synthese_Classes!G$8)+SUMIFS(Cycle_3!$R32:$R35,Cycle_3!$P32:$P35,Synthese_Classes!G$8)</f>
        <v>0</v>
      </c>
      <c r="H27" s="124" t="n">
        <f aca="false">SUMIFS(Cycle_3!$F32:$F35,Cycle_3!$D32:$D35,Synthese_Classes!H$8)+SUMIFS(Cycle_3!$I32:$I35,Cycle_3!$G32:$G35,Synthese_Classes!H$8)+SUMIFS(Cycle_3!$L32:$L35,Cycle_3!$J32:$J35,Synthese_Classes!H$8)+SUMIFS(Cycle_3!$O32:$O35,Cycle_3!$M32:$M35,Synthese_Classes!H$8)+SUMIFS(Cycle_3!$R32:$R35,Cycle_3!$P32:$P35,Synthese_Classes!H$8)</f>
        <v>0</v>
      </c>
      <c r="I27" s="125" t="n">
        <f aca="false">SUMIFS(Cycle_3!$F32:$F35,Cycle_3!$D32:$D35,Synthese_Classes!I$8)+SUMIFS(Cycle_3!$I32:$I35,Cycle_3!$G32:$G35,Synthese_Classes!I$8)+SUMIFS(Cycle_3!$L32:$L35,Cycle_3!$J32:$J35,Synthese_Classes!I$8)+SUMIFS(Cycle_3!$O32:$O35,Cycle_3!$M32:$M35,Synthese_Classes!I$8)+SUMIFS(Cycle_3!$R32:$R35,Cycle_3!$P32:$P35,Synthese_Classes!I$8)</f>
        <v>0</v>
      </c>
    </row>
    <row r="28" customFormat="false" ht="20.1" hidden="false" customHeight="true" outlineLevel="0" collapsed="false">
      <c r="A28" s="1"/>
      <c r="C28" s="130"/>
      <c r="D28" s="126" t="n">
        <v>8</v>
      </c>
      <c r="E28" s="127" t="str">
        <f aca="false">IF(Cycle_3!B36="","-",Cycle_3!B36)</f>
        <v>-</v>
      </c>
      <c r="F28" s="128" t="n">
        <f aca="false">SUMIFS(Cycle_3!$F36:$F39,Cycle_3!$D36:$D39,Synthese_Classes!F$8)+SUMIFS(Cycle_3!$I36:$I39,Cycle_3!$G36:$G39,Synthese_Classes!F$8)+SUMIFS(Cycle_3!$L36:$L39,Cycle_3!$J36:$J39,Synthese_Classes!F$8)+SUMIFS(Cycle_3!$O36:$O39,Cycle_3!$M36:$M39,Synthese_Classes!F$8)+SUMIFS(Cycle_3!$R36:$R39,Cycle_3!$P36:$P39,Synthese_Classes!F$8)</f>
        <v>0</v>
      </c>
      <c r="G28" s="128" t="n">
        <f aca="false">SUMIFS(Cycle_3!$F36:$F39,Cycle_3!$D36:$D39,Synthese_Classes!G$8)+SUMIFS(Cycle_3!$I36:$I39,Cycle_3!$G36:$G39,Synthese_Classes!G$8)+SUMIFS(Cycle_3!$L36:$L39,Cycle_3!$J36:$J39,Synthese_Classes!G$8)+SUMIFS(Cycle_3!$O36:$O39,Cycle_3!$M36:$M39,Synthese_Classes!G$8)+SUMIFS(Cycle_3!$R36:$R39,Cycle_3!$P36:$P39,Synthese_Classes!G$8)</f>
        <v>0</v>
      </c>
      <c r="H28" s="128" t="n">
        <f aca="false">SUMIFS(Cycle_3!$F36:$F39,Cycle_3!$D36:$D39,Synthese_Classes!H$8)+SUMIFS(Cycle_3!$I36:$I39,Cycle_3!$G36:$G39,Synthese_Classes!H$8)+SUMIFS(Cycle_3!$L36:$L39,Cycle_3!$J36:$J39,Synthese_Classes!H$8)+SUMIFS(Cycle_3!$O36:$O39,Cycle_3!$M36:$M39,Synthese_Classes!H$8)+SUMIFS(Cycle_3!$R36:$R39,Cycle_3!$P36:$P39,Synthese_Classes!H$8)</f>
        <v>0</v>
      </c>
      <c r="I28" s="129" t="n">
        <f aca="false">SUMIFS(Cycle_3!$F36:$F39,Cycle_3!$D36:$D39,Synthese_Classes!I$8)+SUMIFS(Cycle_3!$I36:$I39,Cycle_3!$G36:$G39,Synthese_Classes!I$8)+SUMIFS(Cycle_3!$L36:$L39,Cycle_3!$J36:$J39,Synthese_Classes!I$8)+SUMIFS(Cycle_3!$O36:$O39,Cycle_3!$M36:$M39,Synthese_Classes!I$8)+SUMIFS(Cycle_3!$R36:$R39,Cycle_3!$P36:$P39,Synthese_Classes!I$8)</f>
        <v>0</v>
      </c>
    </row>
    <row r="29" customFormat="false" ht="20.1" hidden="true" customHeight="true" outlineLevel="0" collapsed="false">
      <c r="D29" s="118" t="n">
        <v>1</v>
      </c>
      <c r="E29" s="119" t="str">
        <f aca="false">IF(Cycle_3!B40="","-",Cycle_3!B40)</f>
        <v>-</v>
      </c>
      <c r="F29" s="120" t="n">
        <f aca="false">SUMIFS(Cycle_3!$F40:$F43,Cycle_3!$D40:$D43,Synthese_Classes!F$8)+SUMIFS(Cycle_3!$I40:$I43,Cycle_3!$G40:$G43,Synthese_Classes!F$8)+SUMIFS(Cycle_3!$L40:$L43,Cycle_3!$J40:$J43,Synthese_Classes!F$8)+SUMIFS(Cycle_3!$O40:$O43,Cycle_3!$M40:$M43,Synthese_Classes!F$8)+SUMIFS(Cycle_3!$R40:$R43,Cycle_3!$P40:$P43,Synthese_Classes!F$8)</f>
        <v>0</v>
      </c>
      <c r="G29" s="120" t="e">
        <f aca="false">#VALUE!</f>
        <v>#VALUE!</v>
      </c>
      <c r="H29" s="120" t="e">
        <f aca="false">#VALUE!</f>
        <v>#VALUE!</v>
      </c>
      <c r="I29" s="121" t="e">
        <f aca="false">#VALUE!</f>
        <v>#VALUE!</v>
      </c>
    </row>
    <row r="30" customFormat="false" ht="20.1" hidden="true" customHeight="true" outlineLevel="0" collapsed="false">
      <c r="D30" s="122" t="n">
        <v>2</v>
      </c>
      <c r="E30" s="123" t="str">
        <f aca="false">IF(Cycle_3!B42="","-",Cycle_3!B42)</f>
        <v>-</v>
      </c>
      <c r="F30" s="124" t="n">
        <f aca="false">SUMIFS(Cycle_3!$F42:$F45,Cycle_3!$D42:$D45,Synthese_Classes!F$8)+SUMIFS(Cycle_3!$I42:$I45,Cycle_3!$G42:$G45,Synthese_Classes!F$8)+SUMIFS(Cycle_3!$L42:$L45,Cycle_3!$J42:$J45,Synthese_Classes!F$8)+SUMIFS(Cycle_3!$O42:$O45,Cycle_3!$M42:$M45,Synthese_Classes!F$8)+SUMIFS(Cycle_3!$R42:$R45,Cycle_3!$P42:$P45,Synthese_Classes!F$8)</f>
        <v>0</v>
      </c>
      <c r="G30" s="124" t="e">
        <f aca="false">#VALUE!</f>
        <v>#VALUE!</v>
      </c>
      <c r="H30" s="124" t="e">
        <f aca="false">#VALUE!</f>
        <v>#VALUE!</v>
      </c>
      <c r="I30" s="125" t="e">
        <f aca="false">#VALUE!</f>
        <v>#VALUE!</v>
      </c>
    </row>
    <row r="31" customFormat="false" ht="20.1" hidden="true" customHeight="true" outlineLevel="0" collapsed="false">
      <c r="D31" s="122" t="n">
        <v>3</v>
      </c>
      <c r="E31" s="123" t="str">
        <f aca="false">IF(Cycle_3!B44="","-",Cycle_3!B44)</f>
        <v>-</v>
      </c>
      <c r="F31" s="124" t="n">
        <f aca="false">SUMIFS(Cycle_3!$F44:$F47,Cycle_3!$D44:$D47,Synthese_Classes!F$8)+SUMIFS(Cycle_3!$I44:$I47,Cycle_3!$G44:$G47,Synthese_Classes!F$8)+SUMIFS(Cycle_3!$L44:$L47,Cycle_3!$J44:$J47,Synthese_Classes!F$8)+SUMIFS(Cycle_3!$O44:$O47,Cycle_3!$M44:$M47,Synthese_Classes!F$8)+SUMIFS(Cycle_3!$R44:$R47,Cycle_3!$P44:$P47,Synthese_Classes!F$8)</f>
        <v>0</v>
      </c>
      <c r="G31" s="124" t="e">
        <f aca="false">#VALUE!</f>
        <v>#VALUE!</v>
      </c>
      <c r="H31" s="124" t="e">
        <f aca="false">#VALUE!</f>
        <v>#VALUE!</v>
      </c>
      <c r="I31" s="125" t="e">
        <f aca="false">#VALUE!</f>
        <v>#VALUE!</v>
      </c>
    </row>
    <row r="32" customFormat="false" ht="20.1" hidden="true" customHeight="true" outlineLevel="0" collapsed="false">
      <c r="D32" s="122" t="n">
        <v>4</v>
      </c>
      <c r="E32" s="123" t="str">
        <f aca="false">IF(Cycle_3!B46="","-",Cycle_3!B46)</f>
        <v>-</v>
      </c>
      <c r="F32" s="124" t="n">
        <f aca="false">SUMIFS(Cycle_3!$F46:$F49,Cycle_3!$D46:$D49,Synthese_Classes!F$8)+SUMIFS(Cycle_3!$I46:$I49,Cycle_3!$G46:$G49,Synthese_Classes!F$8)+SUMIFS(Cycle_3!$L46:$L49,Cycle_3!$J46:$J49,Synthese_Classes!F$8)+SUMIFS(Cycle_3!$O46:$O49,Cycle_3!$M46:$M49,Synthese_Classes!F$8)+SUMIFS(Cycle_3!$R46:$R49,Cycle_3!$P46:$P49,Synthese_Classes!F$8)</f>
        <v>0</v>
      </c>
      <c r="G32" s="124" t="e">
        <f aca="false">#VALUE!</f>
        <v>#VALUE!</v>
      </c>
      <c r="H32" s="124" t="e">
        <f aca="false">#VALUE!</f>
        <v>#VALUE!</v>
      </c>
      <c r="I32" s="125" t="e">
        <f aca="false">#VALUE!</f>
        <v>#VALUE!</v>
      </c>
    </row>
    <row r="33" customFormat="false" ht="20.1" hidden="true" customHeight="true" outlineLevel="0" collapsed="false">
      <c r="D33" s="122" t="n">
        <v>5</v>
      </c>
      <c r="E33" s="123" t="str">
        <f aca="false">IF(Cycle_3!B48="","-",Cycle_3!B48)</f>
        <v>-</v>
      </c>
      <c r="F33" s="124" t="n">
        <f aca="false">SUMIFS(Cycle_3!$F48:$F51,Cycle_3!$D48:$D51,Synthese_Classes!F$8)+SUMIFS(Cycle_3!$I48:$I51,Cycle_3!$G48:$G51,Synthese_Classes!F$8)+SUMIFS(Cycle_3!$L48:$L51,Cycle_3!$J48:$J51,Synthese_Classes!F$8)+SUMIFS(Cycle_3!$O48:$O51,Cycle_3!$M48:$M51,Synthese_Classes!F$8)+SUMIFS(Cycle_3!$R48:$R51,Cycle_3!$P48:$P51,Synthese_Classes!F$8)</f>
        <v>0</v>
      </c>
      <c r="G33" s="124" t="e">
        <f aca="false">#VALUE!</f>
        <v>#VALUE!</v>
      </c>
      <c r="H33" s="124" t="e">
        <f aca="false">#VALUE!</f>
        <v>#VALUE!</v>
      </c>
      <c r="I33" s="125" t="e">
        <f aca="false">#VALUE!</f>
        <v>#VALUE!</v>
      </c>
    </row>
    <row r="34" customFormat="false" ht="20.1" hidden="true" customHeight="true" outlineLevel="0" collapsed="false">
      <c r="D34" s="122" t="n">
        <v>6</v>
      </c>
      <c r="E34" s="123" t="str">
        <f aca="false">IF(Cycle_3!B50="","-",Cycle_3!B50)</f>
        <v>-</v>
      </c>
      <c r="F34" s="124" t="n">
        <f aca="false">SUMIFS(Cycle_3!$F50:$F53,Cycle_3!$D50:$D53,Synthese_Classes!F$8)+SUMIFS(Cycle_3!$I50:$I53,Cycle_3!$G50:$G53,Synthese_Classes!F$8)+SUMIFS(Cycle_3!$L50:$L53,Cycle_3!$J50:$J53,Synthese_Classes!F$8)+SUMIFS(Cycle_3!$O50:$O53,Cycle_3!$M50:$M53,Synthese_Classes!F$8)+SUMIFS(Cycle_3!$R50:$R53,Cycle_3!$P50:$P53,Synthese_Classes!F$8)</f>
        <v>0</v>
      </c>
      <c r="G34" s="124" t="e">
        <f aca="false">#VALUE!</f>
        <v>#VALUE!</v>
      </c>
      <c r="H34" s="124" t="e">
        <f aca="false">#VALUE!</f>
        <v>#VALUE!</v>
      </c>
      <c r="I34" s="125" t="e">
        <f aca="false">#VALUE!</f>
        <v>#VALUE!</v>
      </c>
    </row>
    <row r="35" customFormat="false" ht="20.1" hidden="true" customHeight="true" outlineLevel="0" collapsed="false">
      <c r="D35" s="122" t="n">
        <v>7</v>
      </c>
      <c r="E35" s="123" t="str">
        <f aca="false">IF(Cycle_3!B52="","-",Cycle_3!B52)</f>
        <v>-</v>
      </c>
      <c r="F35" s="124" t="n">
        <f aca="false">SUMIFS(Cycle_3!$F52:$F55,Cycle_3!$D52:$D55,Synthese_Classes!F$8)+SUMIFS(Cycle_3!$I52:$I55,Cycle_3!$G52:$G55,Synthese_Classes!F$8)+SUMIFS(Cycle_3!$L52:$L55,Cycle_3!$J52:$J55,Synthese_Classes!F$8)+SUMIFS(Cycle_3!$O52:$O55,Cycle_3!$M52:$M55,Synthese_Classes!F$8)+SUMIFS(Cycle_3!$R52:$R55,Cycle_3!$P52:$P55,Synthese_Classes!F$8)</f>
        <v>0</v>
      </c>
      <c r="G35" s="124" t="e">
        <f aca="false">#VALUE!</f>
        <v>#VALUE!</v>
      </c>
      <c r="H35" s="124" t="e">
        <f aca="false">#VALUE!</f>
        <v>#VALUE!</v>
      </c>
      <c r="I35" s="125" t="e">
        <f aca="false">#VALUE!</f>
        <v>#VALUE!</v>
      </c>
    </row>
    <row r="36" customFormat="false" ht="20.1" hidden="true" customHeight="true" outlineLevel="0" collapsed="false">
      <c r="D36" s="122" t="n">
        <v>8</v>
      </c>
      <c r="E36" s="123" t="str">
        <f aca="false">IF(Cycle_3!B54="","-",Cycle_3!B54)</f>
        <v>-</v>
      </c>
      <c r="F36" s="124" t="n">
        <f aca="false">SUMIFS(Cycle_3!$F54:$F57,Cycle_3!$D54:$D57,Synthese_Classes!F$8)+SUMIFS(Cycle_3!$I54:$I57,Cycle_3!$G54:$G57,Synthese_Classes!F$8)+SUMIFS(Cycle_3!$L54:$L57,Cycle_3!$J54:$J57,Synthese_Classes!F$8)+SUMIFS(Cycle_3!$O54:$O57,Cycle_3!$M54:$M57,Synthese_Classes!F$8)+SUMIFS(Cycle_3!$R54:$R57,Cycle_3!$P54:$P57,Synthese_Classes!F$8)</f>
        <v>0</v>
      </c>
      <c r="G36" s="124" t="e">
        <f aca="false">#VALUE!</f>
        <v>#VALUE!</v>
      </c>
      <c r="H36" s="124" t="e">
        <f aca="false">#VALUE!</f>
        <v>#VALUE!</v>
      </c>
      <c r="I36" s="125" t="e">
        <f aca="false">#VALUE!</f>
        <v>#VALUE!</v>
      </c>
    </row>
    <row r="37" customFormat="false" ht="20.1" hidden="true" customHeight="true" outlineLevel="0" collapsed="false">
      <c r="D37" s="126" t="n">
        <v>9</v>
      </c>
      <c r="E37" s="127" t="str">
        <f aca="false">IF(Cycle_3!B56="","-",Cycle_3!B56)</f>
        <v>-</v>
      </c>
      <c r="F37" s="128" t="n">
        <f aca="false">SUMIFS(Cycle_3!$F56:$F59,Cycle_3!$D56:$D59,Synthese_Classes!F$8)+SUMIFS(Cycle_3!$I56:$I59,Cycle_3!$G56:$G59,Synthese_Classes!F$8)+SUMIFS(Cycle_3!$L56:$L59,Cycle_3!$J56:$J59,Synthese_Classes!F$8)+SUMIFS(Cycle_3!$O56:$O59,Cycle_3!$M56:$M59,Synthese_Classes!F$8)+SUMIFS(Cycle_3!$R56:$R59,Cycle_3!$P56:$P59,Synthese_Classes!F$8)</f>
        <v>0</v>
      </c>
      <c r="G37" s="128" t="e">
        <f aca="false">#VALUE!</f>
        <v>#VALUE!</v>
      </c>
      <c r="H37" s="128" t="e">
        <f aca="false">#VALUE!</f>
        <v>#VALUE!</v>
      </c>
      <c r="I37" s="129" t="e">
        <f aca="false">#VALUE!</f>
        <v>#VALUE!</v>
      </c>
    </row>
  </sheetData>
  <sheetProtection sheet="true" password="cc46" objects="true" scenarios="true"/>
  <mergeCells count="7">
    <mergeCell ref="F3:J3"/>
    <mergeCell ref="F4:J4"/>
    <mergeCell ref="F5:J5"/>
    <mergeCell ref="F6:J6"/>
    <mergeCell ref="C8:E8"/>
    <mergeCell ref="C9:C20"/>
    <mergeCell ref="C21:C28"/>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D1:I72"/>
  <sheetViews>
    <sheetView windowProtection="false" showFormulas="false" showGridLines="false" showRowColHeaders="true" showZeros="true" rightToLeft="false" tabSelected="false" showOutlineSymbols="true" defaultGridColor="true" view="normal" topLeftCell="B2" colorId="64" zoomScale="100" zoomScaleNormal="100" zoomScalePageLayoutView="100" workbookViewId="0">
      <selection pane="topLeft" activeCell="K25" activeCellId="0" sqref="K25"/>
    </sheetView>
  </sheetViews>
  <sheetFormatPr defaultRowHeight="15.75"/>
  <cols>
    <col collapsed="false" hidden="true" max="1" min="1" style="0" width="0"/>
    <col collapsed="false" hidden="false" max="3" min="2" style="0" width="1.6"/>
    <col collapsed="false" hidden="false" max="4" min="4" style="131" width="7.87441860465116"/>
    <col collapsed="false" hidden="false" max="5" min="5" style="0" width="13.4139534883721"/>
    <col collapsed="false" hidden="false" max="6" min="6" style="0" width="51.4418604651163"/>
    <col collapsed="false" hidden="false" max="7" min="7" style="0" width="9.47441860465116"/>
    <col collapsed="false" hidden="false" max="8" min="8" style="0" width="59.9302325581395"/>
    <col collapsed="false" hidden="false" max="9" min="9" style="0" width="11.2"/>
    <col collapsed="false" hidden="false" max="1025" min="10" style="0" width="9.47441860465116"/>
  </cols>
  <sheetData>
    <row r="1" customFormat="false" ht="15.75" hidden="true" customHeight="false" outlineLevel="0" collapsed="false">
      <c r="D1" s="132"/>
    </row>
    <row r="2" customFormat="false" ht="8.25" hidden="false" customHeight="true" outlineLevel="0" collapsed="false">
      <c r="D2" s="132"/>
    </row>
    <row r="3" customFormat="false" ht="8.1" hidden="false" customHeight="true" outlineLevel="0" collapsed="false">
      <c r="D3" s="132"/>
    </row>
    <row r="4" customFormat="false" ht="35.1" hidden="false" customHeight="true" outlineLevel="0" collapsed="false">
      <c r="D4" s="132"/>
      <c r="E4" s="133" t="s">
        <v>55</v>
      </c>
      <c r="F4" s="133"/>
      <c r="G4" s="133"/>
      <c r="H4" s="133"/>
      <c r="I4" s="133"/>
    </row>
    <row r="5" customFormat="false" ht="47.25" hidden="false" customHeight="false" outlineLevel="0" collapsed="false">
      <c r="D5" s="134"/>
      <c r="E5" s="135" t="s">
        <v>56</v>
      </c>
      <c r="F5" s="136" t="s">
        <v>57</v>
      </c>
      <c r="G5" s="137" t="s">
        <v>58</v>
      </c>
      <c r="H5" s="136" t="s">
        <v>57</v>
      </c>
      <c r="I5" s="138" t="s">
        <v>59</v>
      </c>
    </row>
    <row r="6" customFormat="false" ht="15.75" hidden="false" customHeight="false" outlineLevel="0" collapsed="false">
      <c r="D6" s="134" t="s">
        <v>60</v>
      </c>
      <c r="F6" s="139" t="str">
        <f aca="false">IF(Donnees!C2="","",Donnees!C2)</f>
        <v>Champ_1</v>
      </c>
      <c r="I6" s="140" t="n">
        <f aca="false">Bilan_Activites!Q7</f>
        <v>0</v>
      </c>
    </row>
    <row r="7" customFormat="false" ht="15.75" hidden="false" customHeight="false" outlineLevel="0" collapsed="false">
      <c r="D7" s="141" t="str">
        <f aca="false">IF(F7="","",VLOOKUP(F7,plage_cycle2Ch1,12,0))</f>
        <v/>
      </c>
      <c r="E7" s="142" t="str">
        <f aca="false">IF(Bilan_Activites!P8=0,"",RANK(Bilan_Activites!P8,Bilan_Activites!P$8:P$22,0))</f>
        <v/>
      </c>
      <c r="F7" s="143" t="str">
        <f aca="false">IF(E7&lt;&gt;"",Bilan_Activites!E8,"")</f>
        <v/>
      </c>
      <c r="G7" s="144" t="str">
        <f aca="false">IF(Bilan_Activites!Q8=0,"",RANK(Bilan_Activites!Q8,Bilan_Activites!Q$8:Q$22,0))</f>
        <v/>
      </c>
      <c r="H7" s="143" t="str">
        <f aca="false">IF(G7&lt;&gt;"",Bilan_Activites!E8&amp;" : " &amp;Bilan_Activites!Q8&amp;" H.","")</f>
        <v/>
      </c>
      <c r="I7" s="145" t="str">
        <f aca="false">IF(G7&lt;&gt;"",Bilan_Activites!Q8,"")</f>
        <v/>
      </c>
    </row>
    <row r="8" customFormat="false" ht="15.75" hidden="false" customHeight="false" outlineLevel="0" collapsed="false">
      <c r="D8" s="141" t="str">
        <f aca="false">IF(F8="","",VLOOKUP(F8,plage_cycle2Ch1,12,0))</f>
        <v/>
      </c>
      <c r="E8" s="146" t="str">
        <f aca="false">IF(Bilan_Activites!P9=0,"",RANK(Bilan_Activites!P9,Bilan_Activites!P$8:P$22,0))</f>
        <v/>
      </c>
      <c r="F8" s="147" t="str">
        <f aca="false">IF(E8&lt;&gt;"",Bilan_Activites!E9,"")</f>
        <v/>
      </c>
      <c r="G8" s="148" t="str">
        <f aca="false">IF(Bilan_Activites!Q9=0,"",RANK(Bilan_Activites!Q9,Bilan_Activites!Q$8:Q$22,0))</f>
        <v/>
      </c>
      <c r="H8" s="147" t="str">
        <f aca="false">IF(G8&lt;&gt;"",Bilan_Activites!E9&amp;" : " &amp;Bilan_Activites!Q9&amp;" H.","")</f>
        <v/>
      </c>
      <c r="I8" s="149" t="str">
        <f aca="false">IF(G8&lt;&gt;"",Bilan_Activites!Q9,"")</f>
        <v/>
      </c>
    </row>
    <row r="9" customFormat="false" ht="15.75" hidden="false" customHeight="false" outlineLevel="0" collapsed="false">
      <c r="D9" s="141" t="str">
        <f aca="false">IF(F9="","",VLOOKUP(F9,plage_cycle2Ch1,12,0))</f>
        <v/>
      </c>
      <c r="E9" s="146" t="str">
        <f aca="false">IF(Bilan_Activites!P10=0,"",RANK(Bilan_Activites!P10,Bilan_Activites!P$8:P$22,0))</f>
        <v/>
      </c>
      <c r="F9" s="147" t="str">
        <f aca="false">IF(E9&lt;&gt;"",Bilan_Activites!E10,"")</f>
        <v/>
      </c>
      <c r="G9" s="148" t="str">
        <f aca="false">IF(Bilan_Activites!Q10=0,"",RANK(Bilan_Activites!Q10,Bilan_Activites!Q$8:Q$22,0))</f>
        <v/>
      </c>
      <c r="H9" s="147" t="str">
        <f aca="false">IF(G9&lt;&gt;"",Bilan_Activites!E10&amp;" : " &amp;Bilan_Activites!Q10&amp;" H.","")</f>
        <v/>
      </c>
      <c r="I9" s="149" t="str">
        <f aca="false">IF(G9&lt;&gt;"",Bilan_Activites!Q10,"")</f>
        <v/>
      </c>
    </row>
    <row r="10" customFormat="false" ht="15.75" hidden="false" customHeight="false" outlineLevel="0" collapsed="false">
      <c r="D10" s="141" t="str">
        <f aca="false">IF(F10="","",VLOOKUP(F10,plage_cycle2Ch1,12,0))</f>
        <v/>
      </c>
      <c r="E10" s="146" t="str">
        <f aca="false">IF(Bilan_Activites!P11=0,"",RANK(Bilan_Activites!P11,Bilan_Activites!P$8:P$22,0))</f>
        <v/>
      </c>
      <c r="F10" s="147" t="str">
        <f aca="false">IF(E10&lt;&gt;"",Bilan_Activites!E11,"")</f>
        <v/>
      </c>
      <c r="G10" s="148" t="str">
        <f aca="false">IF(Bilan_Activites!Q11=0,"",RANK(Bilan_Activites!Q11,Bilan_Activites!Q$8:Q$22,0))</f>
        <v/>
      </c>
      <c r="H10" s="147" t="str">
        <f aca="false">IF(G10&lt;&gt;"",Bilan_Activites!E11&amp;" : " &amp;Bilan_Activites!Q11&amp;" H.","")</f>
        <v/>
      </c>
      <c r="I10" s="149" t="str">
        <f aca="false">IF(G10&lt;&gt;"",Bilan_Activites!Q11,"")</f>
        <v/>
      </c>
    </row>
    <row r="11" customFormat="false" ht="15.75" hidden="false" customHeight="false" outlineLevel="0" collapsed="false">
      <c r="D11" s="141" t="str">
        <f aca="false">IF(F11="","",VLOOKUP(F11,plage_cycle2Ch1,12,0))</f>
        <v/>
      </c>
      <c r="E11" s="146" t="str">
        <f aca="false">IF(Bilan_Activites!P12=0,"",RANK(Bilan_Activites!P12,Bilan_Activites!P$8:P$22,0))</f>
        <v/>
      </c>
      <c r="F11" s="147" t="str">
        <f aca="false">IF(E11&lt;&gt;"",Bilan_Activites!E12,"")</f>
        <v/>
      </c>
      <c r="G11" s="148" t="str">
        <f aca="false">IF(Bilan_Activites!Q12=0,"",RANK(Bilan_Activites!Q12,Bilan_Activites!Q$8:Q$22,0))</f>
        <v/>
      </c>
      <c r="H11" s="147" t="str">
        <f aca="false">IF(G11&lt;&gt;"",Bilan_Activites!E12&amp;" : " &amp;Bilan_Activites!Q12&amp;" H.","")</f>
        <v/>
      </c>
      <c r="I11" s="149" t="str">
        <f aca="false">IF(G11&lt;&gt;"",Bilan_Activites!Q12,"")</f>
        <v/>
      </c>
    </row>
    <row r="12" customFormat="false" ht="15.75" hidden="false" customHeight="false" outlineLevel="0" collapsed="false">
      <c r="D12" s="141" t="str">
        <f aca="false">IF(F12="","",VLOOKUP(F12,plage_cycle2Ch1,12,0))</f>
        <v/>
      </c>
      <c r="E12" s="146" t="str">
        <f aca="false">IF(Bilan_Activites!P13=0,"",RANK(Bilan_Activites!P13,Bilan_Activites!P$8:P$22,0))</f>
        <v/>
      </c>
      <c r="F12" s="147" t="str">
        <f aca="false">IF(E12&lt;&gt;"",Bilan_Activites!E13,"")</f>
        <v/>
      </c>
      <c r="G12" s="148" t="str">
        <f aca="false">IF(Bilan_Activites!Q13=0,"",RANK(Bilan_Activites!Q13,Bilan_Activites!Q$8:Q$22,0))</f>
        <v/>
      </c>
      <c r="H12" s="147" t="str">
        <f aca="false">IF(G12&lt;&gt;"",Bilan_Activites!E13&amp;" : " &amp;Bilan_Activites!Q13&amp;" H.","")</f>
        <v/>
      </c>
      <c r="I12" s="149" t="str">
        <f aca="false">IF(G12&lt;&gt;"",Bilan_Activites!Q13,"")</f>
        <v/>
      </c>
    </row>
    <row r="13" customFormat="false" ht="15.75" hidden="false" customHeight="false" outlineLevel="0" collapsed="false">
      <c r="D13" s="141" t="str">
        <f aca="false">IF(F13="","",VLOOKUP(F13,plage_cycle2Ch1,12,0))</f>
        <v/>
      </c>
      <c r="E13" s="146" t="str">
        <f aca="false">IF(Bilan_Activites!P14=0,"",RANK(Bilan_Activites!P14,Bilan_Activites!P$8:P$22,0))</f>
        <v/>
      </c>
      <c r="F13" s="147" t="str">
        <f aca="false">IF(E13&lt;&gt;"",Bilan_Activites!E14,"")</f>
        <v/>
      </c>
      <c r="G13" s="148" t="str">
        <f aca="false">IF(Bilan_Activites!Q14=0,"",RANK(Bilan_Activites!Q14,Bilan_Activites!Q$8:Q$22,0))</f>
        <v/>
      </c>
      <c r="H13" s="147" t="str">
        <f aca="false">IF(G13&lt;&gt;"",Bilan_Activites!E14&amp;" : " &amp;Bilan_Activites!Q14&amp;" H.","")</f>
        <v/>
      </c>
      <c r="I13" s="149" t="str">
        <f aca="false">IF(G13&lt;&gt;"",Bilan_Activites!Q14,"")</f>
        <v/>
      </c>
    </row>
    <row r="14" customFormat="false" ht="15.75" hidden="false" customHeight="false" outlineLevel="0" collapsed="false">
      <c r="D14" s="141" t="str">
        <f aca="false">IF(F14="","",VLOOKUP(F14,plage_cycle2Ch1,12,0))</f>
        <v/>
      </c>
      <c r="E14" s="146" t="str">
        <f aca="false">IF(Bilan_Activites!P15=0,"",RANK(Bilan_Activites!P15,Bilan_Activites!P$8:P$22,0))</f>
        <v/>
      </c>
      <c r="F14" s="147" t="str">
        <f aca="false">IF(E14&lt;&gt;"",Bilan_Activites!E15,"")</f>
        <v/>
      </c>
      <c r="G14" s="148" t="str">
        <f aca="false">IF(Bilan_Activites!Q15=0,"",RANK(Bilan_Activites!Q15,Bilan_Activites!Q$8:Q$22,0))</f>
        <v/>
      </c>
      <c r="H14" s="147" t="str">
        <f aca="false">IF(G14&lt;&gt;"",Bilan_Activites!E15&amp;" : " &amp;Bilan_Activites!Q15&amp;" H.","")</f>
        <v/>
      </c>
      <c r="I14" s="149" t="str">
        <f aca="false">IF(G14&lt;&gt;"",Bilan_Activites!Q15,"")</f>
        <v/>
      </c>
    </row>
    <row r="15" customFormat="false" ht="15.75" hidden="false" customHeight="false" outlineLevel="0" collapsed="false">
      <c r="D15" s="141" t="str">
        <f aca="false">IF(F15="","",VLOOKUP(F15,plage_cycle2Ch1,12,0))</f>
        <v/>
      </c>
      <c r="E15" s="146" t="str">
        <f aca="false">IF(Bilan_Activites!P16=0,"",RANK(Bilan_Activites!P16,Bilan_Activites!P$8:P$22,0))</f>
        <v/>
      </c>
      <c r="F15" s="147" t="str">
        <f aca="false">IF(E15&lt;&gt;"",Bilan_Activites!E16,"")</f>
        <v/>
      </c>
      <c r="G15" s="148" t="str">
        <f aca="false">IF(Bilan_Activites!Q16=0,"",RANK(Bilan_Activites!Q16,Bilan_Activites!Q$8:Q$22,0))</f>
        <v/>
      </c>
      <c r="H15" s="147" t="str">
        <f aca="false">IF(G15&lt;&gt;"",Bilan_Activites!E16&amp;" : " &amp;Bilan_Activites!Q16&amp;" H.","")</f>
        <v/>
      </c>
      <c r="I15" s="149" t="str">
        <f aca="false">IF(G15&lt;&gt;"",Bilan_Activites!Q16,"")</f>
        <v/>
      </c>
    </row>
    <row r="16" customFormat="false" ht="15.75" hidden="false" customHeight="false" outlineLevel="0" collapsed="false">
      <c r="D16" s="141" t="str">
        <f aca="false">IF(F16="","",VLOOKUP(F16,plage_cycle2Ch1,12,0))</f>
        <v/>
      </c>
      <c r="E16" s="146" t="str">
        <f aca="false">IF(Bilan_Activites!P17=0,"",RANK(Bilan_Activites!P17,Bilan_Activites!P$8:P$22,0))</f>
        <v/>
      </c>
      <c r="F16" s="147" t="str">
        <f aca="false">IF(E16&lt;&gt;"",Bilan_Activites!E17,"")</f>
        <v/>
      </c>
      <c r="G16" s="148" t="str">
        <f aca="false">IF(Bilan_Activites!Q17=0,"",RANK(Bilan_Activites!Q17,Bilan_Activites!Q$8:Q$22,0))</f>
        <v/>
      </c>
      <c r="H16" s="147" t="str">
        <f aca="false">IF(G16&lt;&gt;"",Bilan_Activites!E17&amp;" : " &amp;Bilan_Activites!Q17&amp;" H.","")</f>
        <v/>
      </c>
      <c r="I16" s="149" t="str">
        <f aca="false">IF(G16&lt;&gt;"",Bilan_Activites!Q17,"")</f>
        <v/>
      </c>
    </row>
    <row r="17" customFormat="false" ht="15.75" hidden="false" customHeight="false" outlineLevel="0" collapsed="false">
      <c r="D17" s="141" t="str">
        <f aca="false">IF(F17="","",VLOOKUP(F17,plage_cycle2Ch1,12,0))</f>
        <v/>
      </c>
      <c r="E17" s="146" t="str">
        <f aca="false">IF(Bilan_Activites!P18=0,"",RANK(Bilan_Activites!P18,Bilan_Activites!P$8:P$22,0))</f>
        <v/>
      </c>
      <c r="F17" s="147" t="str">
        <f aca="false">IF(E17&lt;&gt;"",Bilan_Activites!E18,"")</f>
        <v/>
      </c>
      <c r="G17" s="148" t="str">
        <f aca="false">IF(Bilan_Activites!Q18=0,"",RANK(Bilan_Activites!Q18,Bilan_Activites!Q$8:Q$22,0))</f>
        <v/>
      </c>
      <c r="H17" s="147" t="str">
        <f aca="false">IF(G17&lt;&gt;"",Bilan_Activites!E18&amp;" : " &amp;Bilan_Activites!Q18&amp;" H.","")</f>
        <v/>
      </c>
      <c r="I17" s="149" t="str">
        <f aca="false">IF(G17&lt;&gt;"",Bilan_Activites!Q18,"")</f>
        <v/>
      </c>
    </row>
    <row r="18" customFormat="false" ht="15.75" hidden="false" customHeight="false" outlineLevel="0" collapsed="false">
      <c r="D18" s="141" t="str">
        <f aca="false">IF(F18="","",VLOOKUP(F18,plage_cycle2Ch1,12,0))</f>
        <v/>
      </c>
      <c r="E18" s="146" t="str">
        <f aca="false">IF(Bilan_Activites!P19=0,"",RANK(Bilan_Activites!P19,Bilan_Activites!P$8:P$22,0))</f>
        <v/>
      </c>
      <c r="F18" s="147" t="str">
        <f aca="false">IF(E18&lt;&gt;"",Bilan_Activites!E19,"")</f>
        <v/>
      </c>
      <c r="G18" s="148" t="str">
        <f aca="false">IF(Bilan_Activites!Q19=0,"",RANK(Bilan_Activites!Q19,Bilan_Activites!Q$8:Q$22,0))</f>
        <v/>
      </c>
      <c r="H18" s="147" t="str">
        <f aca="false">IF(G18&lt;&gt;"",Bilan_Activites!E19&amp;" : " &amp;Bilan_Activites!Q19&amp;" H.","")</f>
        <v/>
      </c>
      <c r="I18" s="149" t="str">
        <f aca="false">IF(G18&lt;&gt;"",Bilan_Activites!Q19,"")</f>
        <v/>
      </c>
    </row>
    <row r="19" customFormat="false" ht="15.75" hidden="false" customHeight="false" outlineLevel="0" collapsed="false">
      <c r="D19" s="141" t="str">
        <f aca="false">IF(F19="","",VLOOKUP(F19,plage_cycle2Ch1,12,0))</f>
        <v/>
      </c>
      <c r="E19" s="146" t="str">
        <f aca="false">IF(Bilan_Activites!P20=0,"",RANK(Bilan_Activites!P20,Bilan_Activites!P$8:P$22,0))</f>
        <v/>
      </c>
      <c r="F19" s="147" t="str">
        <f aca="false">IF(E19&lt;&gt;"",Bilan_Activites!E20,"")</f>
        <v/>
      </c>
      <c r="G19" s="148" t="str">
        <f aca="false">IF(Bilan_Activites!Q20=0,"",RANK(Bilan_Activites!Q20,Bilan_Activites!Q$8:Q$22,0))</f>
        <v/>
      </c>
      <c r="H19" s="147" t="str">
        <f aca="false">IF(G19&lt;&gt;"",Bilan_Activites!E20&amp;" : " &amp;Bilan_Activites!Q20&amp;" H.","")</f>
        <v/>
      </c>
      <c r="I19" s="149" t="str">
        <f aca="false">IF(G19&lt;&gt;"",Bilan_Activites!Q20,"")</f>
        <v/>
      </c>
    </row>
    <row r="20" customFormat="false" ht="15.75" hidden="false" customHeight="false" outlineLevel="0" collapsed="false">
      <c r="D20" s="141" t="str">
        <f aca="false">IF(F20="","",VLOOKUP(F20,plage_cycle2Ch1,12,0))</f>
        <v/>
      </c>
      <c r="E20" s="146" t="str">
        <f aca="false">IF(Bilan_Activites!P21=0,"",RANK(Bilan_Activites!P21,Bilan_Activites!P$8:P$22,0))</f>
        <v/>
      </c>
      <c r="F20" s="147" t="str">
        <f aca="false">IF(E20&lt;&gt;"",Bilan_Activites!E21,"")</f>
        <v/>
      </c>
      <c r="G20" s="148" t="str">
        <f aca="false">IF(Bilan_Activites!Q21=0,"",RANK(Bilan_Activites!Q21,Bilan_Activites!Q$8:Q$22,0))</f>
        <v/>
      </c>
      <c r="H20" s="147" t="str">
        <f aca="false">IF(G20&lt;&gt;"",Bilan_Activites!E21&amp;" : " &amp;Bilan_Activites!Q21&amp;" H.","")</f>
        <v/>
      </c>
      <c r="I20" s="149" t="str">
        <f aca="false">IF(G20&lt;&gt;"",Bilan_Activites!Q21,"")</f>
        <v/>
      </c>
    </row>
    <row r="21" customFormat="false" ht="15.75" hidden="false" customHeight="false" outlineLevel="0" collapsed="false">
      <c r="D21" s="141" t="str">
        <f aca="false">IF(F21="","",VLOOKUP(F21,plage_cycle2Ch1,12,0))</f>
        <v/>
      </c>
      <c r="E21" s="150" t="str">
        <f aca="false">IF(Bilan_Activites!P22=0,"",RANK(Bilan_Activites!P22,Bilan_Activites!P$8:P$22,0))</f>
        <v/>
      </c>
      <c r="F21" s="151" t="str">
        <f aca="false">IF(E21&lt;&gt;"",Bilan_Activites!E22,"")</f>
        <v/>
      </c>
      <c r="G21" s="152" t="str">
        <f aca="false">IF(Bilan_Activites!Q22=0,"",RANK(Bilan_Activites!Q22,Bilan_Activites!Q$8:Q$22,0))</f>
        <v/>
      </c>
      <c r="H21" s="151" t="str">
        <f aca="false">IF(G21&lt;&gt;"",Bilan_Activites!E22&amp;" : " &amp;Bilan_Activites!Q22&amp;" H.","")</f>
        <v/>
      </c>
      <c r="I21" s="153" t="str">
        <f aca="false">IF(G21&lt;&gt;"",Bilan_Activites!Q22,"")</f>
        <v/>
      </c>
    </row>
    <row r="22" customFormat="false" ht="8.1" hidden="false" customHeight="true" outlineLevel="0" collapsed="false">
      <c r="D22" s="132"/>
      <c r="E22" s="154"/>
      <c r="F22" s="155"/>
      <c r="H22" s="155"/>
    </row>
    <row r="23" customFormat="false" ht="15.75" hidden="false" customHeight="false" outlineLevel="0" collapsed="false">
      <c r="D23" s="132"/>
      <c r="F23" s="139" t="str">
        <f aca="false">IF(Donnees!D$2="","",Donnees!D$2)</f>
        <v>Champ_2</v>
      </c>
      <c r="I23" s="140" t="n">
        <f aca="false">Bilan_Activites!Q24</f>
        <v>0</v>
      </c>
    </row>
    <row r="24" customFormat="false" ht="15.75" hidden="false" customHeight="false" outlineLevel="0" collapsed="false">
      <c r="D24" s="141" t="str">
        <f aca="false">IF(F24="","",VLOOKUP(F24,plage_cycle2Ch2,12,0))</f>
        <v/>
      </c>
      <c r="E24" s="142" t="str">
        <f aca="false">IF(Bilan_Activites!P25=0,"",RANK(Bilan_Activites!P25,Bilan_Activites!P$25:P$39,0))</f>
        <v/>
      </c>
      <c r="F24" s="143" t="str">
        <f aca="false">IF(Synthese_Cycle2!E24&lt;&gt;"",Bilan_Activites!E25,"")</f>
        <v/>
      </c>
      <c r="G24" s="144" t="str">
        <f aca="false">IF(Bilan_Activites!Q25=0,"",RANK(Bilan_Activites!Q25,Bilan_Activites!Q$25:Q$39,0))</f>
        <v/>
      </c>
      <c r="H24" s="143" t="str">
        <f aca="false">IF(G24&lt;&gt;"",Bilan_Activites!E25&amp;" : " &amp;Bilan_Activites!Q25&amp;" H.","")</f>
        <v/>
      </c>
      <c r="I24" s="145" t="str">
        <f aca="false">IF(G24&lt;&gt;"",Bilan_Activites!Q25,"")</f>
        <v/>
      </c>
    </row>
    <row r="25" customFormat="false" ht="15.75" hidden="false" customHeight="false" outlineLevel="0" collapsed="false">
      <c r="D25" s="141" t="str">
        <f aca="false">IF(F25="","",VLOOKUP(F25,plage_cycle2Ch2,12,0))</f>
        <v/>
      </c>
      <c r="E25" s="146" t="str">
        <f aca="false">IF(Bilan_Activites!P26=0,"",RANK(Bilan_Activites!P26,Bilan_Activites!P$25:P$39,0))</f>
        <v/>
      </c>
      <c r="F25" s="147" t="str">
        <f aca="false">IF(Synthese_Cycle2!E25&lt;&gt;"",Bilan_Activites!E26,"")</f>
        <v/>
      </c>
      <c r="G25" s="148" t="str">
        <f aca="false">IF(Bilan_Activites!Q26=0,"",RANK(Bilan_Activites!Q26,Bilan_Activites!Q$25:Q$39,0))</f>
        <v/>
      </c>
      <c r="H25" s="147" t="str">
        <f aca="false">IF(G25&lt;&gt;"",Bilan_Activites!E26&amp;" : " &amp;Bilan_Activites!Q26&amp;" H.","")</f>
        <v/>
      </c>
      <c r="I25" s="149" t="str">
        <f aca="false">IF(G25&lt;&gt;"",Bilan_Activites!Q26,"")</f>
        <v/>
      </c>
    </row>
    <row r="26" customFormat="false" ht="15.75" hidden="false" customHeight="false" outlineLevel="0" collapsed="false">
      <c r="D26" s="141" t="str">
        <f aca="false">IF(F26="","",VLOOKUP(F26,plage_cycle2Ch2,12,0))</f>
        <v/>
      </c>
      <c r="E26" s="146" t="str">
        <f aca="false">IF(Bilan_Activites!P27=0,"",RANK(Bilan_Activites!P27,Bilan_Activites!P$25:P$39,0))</f>
        <v/>
      </c>
      <c r="F26" s="147" t="str">
        <f aca="false">IF(Synthese_Cycle2!E26&lt;&gt;"",Bilan_Activites!E27,"")</f>
        <v/>
      </c>
      <c r="G26" s="148" t="str">
        <f aca="false">IF(Bilan_Activites!Q27=0,"",RANK(Bilan_Activites!Q27,Bilan_Activites!Q$25:Q$39,0))</f>
        <v/>
      </c>
      <c r="H26" s="147" t="str">
        <f aca="false">IF(G26&lt;&gt;"",Bilan_Activites!E27&amp;" : " &amp;Bilan_Activites!Q27&amp;" H.","")</f>
        <v/>
      </c>
      <c r="I26" s="149" t="str">
        <f aca="false">IF(G26&lt;&gt;"",Bilan_Activites!Q27,"")</f>
        <v/>
      </c>
    </row>
    <row r="27" customFormat="false" ht="15.75" hidden="false" customHeight="false" outlineLevel="0" collapsed="false">
      <c r="D27" s="141" t="str">
        <f aca="false">IF(F27="","",VLOOKUP(F27,plage_cycle2Ch2,12,0))</f>
        <v/>
      </c>
      <c r="E27" s="146" t="str">
        <f aca="false">IF(Bilan_Activites!P28=0,"",RANK(Bilan_Activites!P28,Bilan_Activites!P$25:P$39,0))</f>
        <v/>
      </c>
      <c r="F27" s="147" t="str">
        <f aca="false">IF(Synthese_Cycle2!E27&lt;&gt;"",Bilan_Activites!E28,"")</f>
        <v/>
      </c>
      <c r="G27" s="148" t="str">
        <f aca="false">IF(Bilan_Activites!Q28=0,"",RANK(Bilan_Activites!Q28,Bilan_Activites!Q$25:Q$39,0))</f>
        <v/>
      </c>
      <c r="H27" s="147" t="str">
        <f aca="false">IF(G27&lt;&gt;"",Bilan_Activites!E28&amp;" : " &amp;Bilan_Activites!Q28&amp;" H.","")</f>
        <v/>
      </c>
      <c r="I27" s="149" t="str">
        <f aca="false">IF(G27&lt;&gt;"",Bilan_Activites!Q28,"")</f>
        <v/>
      </c>
    </row>
    <row r="28" customFormat="false" ht="15.75" hidden="false" customHeight="false" outlineLevel="0" collapsed="false">
      <c r="D28" s="141" t="str">
        <f aca="false">IF(F28="","",VLOOKUP(F28,plage_cycle2Ch2,12,0))</f>
        <v/>
      </c>
      <c r="E28" s="146" t="str">
        <f aca="false">IF(Bilan_Activites!P29=0,"",RANK(Bilan_Activites!P29,Bilan_Activites!P$25:P$39,0))</f>
        <v/>
      </c>
      <c r="F28" s="147" t="str">
        <f aca="false">IF(Synthese_Cycle2!E28&lt;&gt;"",Bilan_Activites!E29,"")</f>
        <v/>
      </c>
      <c r="G28" s="148" t="str">
        <f aca="false">IF(Bilan_Activites!Q29=0,"",RANK(Bilan_Activites!Q29,Bilan_Activites!Q$25:Q$39,0))</f>
        <v/>
      </c>
      <c r="H28" s="147" t="str">
        <f aca="false">IF(G28&lt;&gt;"",Bilan_Activites!E29&amp;" : " &amp;Bilan_Activites!Q29&amp;" H.","")</f>
        <v/>
      </c>
      <c r="I28" s="149" t="str">
        <f aca="false">IF(G28&lt;&gt;"",Bilan_Activites!Q29,"")</f>
        <v/>
      </c>
    </row>
    <row r="29" customFormat="false" ht="15.75" hidden="false" customHeight="false" outlineLevel="0" collapsed="false">
      <c r="D29" s="141" t="str">
        <f aca="false">IF(F29="","",VLOOKUP(F29,plage_cycle2Ch2,12,0))</f>
        <v/>
      </c>
      <c r="E29" s="146" t="str">
        <f aca="false">IF(Bilan_Activites!P30=0,"",RANK(Bilan_Activites!P30,Bilan_Activites!P$25:P$39,0))</f>
        <v/>
      </c>
      <c r="F29" s="147" t="str">
        <f aca="false">IF(Synthese_Cycle2!E29&lt;&gt;"",Bilan_Activites!E30,"")</f>
        <v/>
      </c>
      <c r="G29" s="148" t="str">
        <f aca="false">IF(Bilan_Activites!Q30=0,"",RANK(Bilan_Activites!Q30,Bilan_Activites!Q$25:Q$39,0))</f>
        <v/>
      </c>
      <c r="H29" s="147" t="str">
        <f aca="false">IF(G29&lt;&gt;"",Bilan_Activites!E30&amp;" : " &amp;Bilan_Activites!Q30&amp;" H.","")</f>
        <v/>
      </c>
      <c r="I29" s="149" t="str">
        <f aca="false">IF(G29&lt;&gt;"",Bilan_Activites!Q30,"")</f>
        <v/>
      </c>
    </row>
    <row r="30" customFormat="false" ht="15.75" hidden="false" customHeight="false" outlineLevel="0" collapsed="false">
      <c r="D30" s="141" t="str">
        <f aca="false">IF(F30="","",VLOOKUP(F30,plage_cycle2Ch2,12,0))</f>
        <v/>
      </c>
      <c r="E30" s="146" t="str">
        <f aca="false">IF(Bilan_Activites!P31=0,"",RANK(Bilan_Activites!P31,Bilan_Activites!P$25:P$39,0))</f>
        <v/>
      </c>
      <c r="F30" s="147" t="str">
        <f aca="false">IF(Synthese_Cycle2!E30&lt;&gt;"",Bilan_Activites!E31,"")</f>
        <v/>
      </c>
      <c r="G30" s="148" t="str">
        <f aca="false">IF(Bilan_Activites!Q31=0,"",RANK(Bilan_Activites!Q31,Bilan_Activites!Q$25:Q$39,0))</f>
        <v/>
      </c>
      <c r="H30" s="147" t="str">
        <f aca="false">IF(G30&lt;&gt;"",Bilan_Activites!E31&amp;" : " &amp;Bilan_Activites!Q31&amp;" H.","")</f>
        <v/>
      </c>
      <c r="I30" s="149" t="str">
        <f aca="false">IF(G30&lt;&gt;"",Bilan_Activites!Q31,"")</f>
        <v/>
      </c>
    </row>
    <row r="31" customFormat="false" ht="15.75" hidden="false" customHeight="false" outlineLevel="0" collapsed="false">
      <c r="D31" s="141" t="str">
        <f aca="false">IF(F31="","",VLOOKUP(F31,plage_cycle2Ch2,12,0))</f>
        <v/>
      </c>
      <c r="E31" s="146" t="str">
        <f aca="false">IF(Bilan_Activites!P32=0,"",RANK(Bilan_Activites!P32,Bilan_Activites!P$25:P$39,0))</f>
        <v/>
      </c>
      <c r="F31" s="147" t="str">
        <f aca="false">IF(Synthese_Cycle2!E31&lt;&gt;"",Bilan_Activites!E32,"")</f>
        <v/>
      </c>
      <c r="G31" s="148" t="str">
        <f aca="false">IF(Bilan_Activites!Q32=0,"",RANK(Bilan_Activites!Q32,Bilan_Activites!Q$25:Q$39,0))</f>
        <v/>
      </c>
      <c r="H31" s="147" t="str">
        <f aca="false">IF(G31&lt;&gt;"",Bilan_Activites!E32&amp;" : " &amp;Bilan_Activites!Q32&amp;" H.","")</f>
        <v/>
      </c>
      <c r="I31" s="149" t="str">
        <f aca="false">IF(G31&lt;&gt;"",Bilan_Activites!Q32,"")</f>
        <v/>
      </c>
    </row>
    <row r="32" customFormat="false" ht="15.75" hidden="false" customHeight="false" outlineLevel="0" collapsed="false">
      <c r="D32" s="141" t="str">
        <f aca="false">IF(F32="","",VLOOKUP(F32,plage_cycle2Ch2,12,0))</f>
        <v/>
      </c>
      <c r="E32" s="146" t="str">
        <f aca="false">IF(Bilan_Activites!P33=0,"",RANK(Bilan_Activites!P33,Bilan_Activites!P$25:P$39,0))</f>
        <v/>
      </c>
      <c r="F32" s="147" t="str">
        <f aca="false">IF(Synthese_Cycle2!E32&lt;&gt;"",Bilan_Activites!E33,"")</f>
        <v/>
      </c>
      <c r="G32" s="148" t="str">
        <f aca="false">IF(Bilan_Activites!Q33=0,"",RANK(Bilan_Activites!Q33,Bilan_Activites!Q$25:Q$39,0))</f>
        <v/>
      </c>
      <c r="H32" s="147" t="str">
        <f aca="false">IF(G32&lt;&gt;"",Bilan_Activites!E33&amp;" : " &amp;Bilan_Activites!Q33&amp;" H.","")</f>
        <v/>
      </c>
      <c r="I32" s="149" t="str">
        <f aca="false">IF(G32&lt;&gt;"",Bilan_Activites!Q33,"")</f>
        <v/>
      </c>
    </row>
    <row r="33" customFormat="false" ht="15.75" hidden="false" customHeight="false" outlineLevel="0" collapsed="false">
      <c r="D33" s="141" t="str">
        <f aca="false">IF(F33="","",VLOOKUP(F33,plage_cycle2Ch2,12,0))</f>
        <v/>
      </c>
      <c r="E33" s="146" t="str">
        <f aca="false">IF(Bilan_Activites!P34=0,"",RANK(Bilan_Activites!P34,Bilan_Activites!P$25:P$39,0))</f>
        <v/>
      </c>
      <c r="F33" s="147" t="str">
        <f aca="false">IF(Synthese_Cycle2!E33&lt;&gt;"",Bilan_Activites!E34,"")</f>
        <v/>
      </c>
      <c r="G33" s="148" t="str">
        <f aca="false">IF(Bilan_Activites!Q34=0,"",RANK(Bilan_Activites!Q34,Bilan_Activites!Q$25:Q$39,0))</f>
        <v/>
      </c>
      <c r="H33" s="147" t="str">
        <f aca="false">IF(G33&lt;&gt;"",Bilan_Activites!E34&amp;" : " &amp;Bilan_Activites!Q34&amp;" H.","")</f>
        <v/>
      </c>
      <c r="I33" s="149" t="str">
        <f aca="false">IF(G33&lt;&gt;"",Bilan_Activites!Q34,"")</f>
        <v/>
      </c>
    </row>
    <row r="34" customFormat="false" ht="15.75" hidden="false" customHeight="false" outlineLevel="0" collapsed="false">
      <c r="D34" s="141" t="str">
        <f aca="false">IF(F34="","",VLOOKUP(F34,plage_cycle2Ch2,12,0))</f>
        <v/>
      </c>
      <c r="E34" s="146" t="str">
        <f aca="false">IF(Bilan_Activites!P35=0,"",RANK(Bilan_Activites!P35,Bilan_Activites!P$25:P$39,0))</f>
        <v/>
      </c>
      <c r="F34" s="147" t="str">
        <f aca="false">IF(Synthese_Cycle2!E34&lt;&gt;"",Bilan_Activites!E35,"")</f>
        <v/>
      </c>
      <c r="G34" s="148" t="str">
        <f aca="false">IF(Bilan_Activites!Q35=0,"",RANK(Bilan_Activites!Q35,Bilan_Activites!Q$25:Q$39,0))</f>
        <v/>
      </c>
      <c r="H34" s="147" t="str">
        <f aca="false">IF(G34&lt;&gt;"",Bilan_Activites!E35&amp;" : " &amp;Bilan_Activites!Q35&amp;" H.","")</f>
        <v/>
      </c>
      <c r="I34" s="149" t="str">
        <f aca="false">IF(G34&lt;&gt;"",Bilan_Activites!Q35,"")</f>
        <v/>
      </c>
    </row>
    <row r="35" customFormat="false" ht="15.75" hidden="false" customHeight="false" outlineLevel="0" collapsed="false">
      <c r="D35" s="141" t="str">
        <f aca="false">IF(F35="","",VLOOKUP(F35,plage_cycle2Ch2,12,0))</f>
        <v/>
      </c>
      <c r="E35" s="146" t="str">
        <f aca="false">IF(Bilan_Activites!P36=0,"",RANK(Bilan_Activites!P36,Bilan_Activites!P$25:P$39,0))</f>
        <v/>
      </c>
      <c r="F35" s="147" t="str">
        <f aca="false">IF(Synthese_Cycle2!E35&lt;&gt;"",Bilan_Activites!E36,"")</f>
        <v/>
      </c>
      <c r="G35" s="148" t="str">
        <f aca="false">IF(Bilan_Activites!Q36=0,"",RANK(Bilan_Activites!Q36,Bilan_Activites!Q$25:Q$39,0))</f>
        <v/>
      </c>
      <c r="H35" s="147" t="str">
        <f aca="false">IF(G35&lt;&gt;"",Bilan_Activites!E36&amp;" : " &amp;Bilan_Activites!Q36&amp;" H.","")</f>
        <v/>
      </c>
      <c r="I35" s="149" t="str">
        <f aca="false">IF(G35&lt;&gt;"",Bilan_Activites!Q36,"")</f>
        <v/>
      </c>
    </row>
    <row r="36" customFormat="false" ht="15.75" hidden="false" customHeight="false" outlineLevel="0" collapsed="false">
      <c r="D36" s="141" t="str">
        <f aca="false">IF(F36="","",VLOOKUP(F36,plage_cycle2Ch2,12,0))</f>
        <v/>
      </c>
      <c r="E36" s="146" t="str">
        <f aca="false">IF(Bilan_Activites!P37=0,"",RANK(Bilan_Activites!P37,Bilan_Activites!P$25:P$39,0))</f>
        <v/>
      </c>
      <c r="F36" s="147" t="str">
        <f aca="false">IF(Synthese_Cycle2!E36&lt;&gt;"",Bilan_Activites!E37,"")</f>
        <v/>
      </c>
      <c r="G36" s="148" t="str">
        <f aca="false">IF(Bilan_Activites!Q37=0,"",RANK(Bilan_Activites!Q37,Bilan_Activites!Q$25:Q$39,0))</f>
        <v/>
      </c>
      <c r="H36" s="147" t="str">
        <f aca="false">IF(G36&lt;&gt;"",Bilan_Activites!E37&amp;" : " &amp;Bilan_Activites!Q37&amp;" H.","")</f>
        <v/>
      </c>
      <c r="I36" s="149" t="str">
        <f aca="false">IF(G36&lt;&gt;"",Bilan_Activites!Q37,"")</f>
        <v/>
      </c>
    </row>
    <row r="37" customFormat="false" ht="15.75" hidden="false" customHeight="false" outlineLevel="0" collapsed="false">
      <c r="D37" s="141" t="str">
        <f aca="false">IF(F37="","",VLOOKUP(F37,plage_cycle2Ch2,12,0))</f>
        <v/>
      </c>
      <c r="E37" s="146" t="str">
        <f aca="false">IF(Bilan_Activites!P38=0,"",RANK(Bilan_Activites!P38,Bilan_Activites!P$25:P$39,0))</f>
        <v/>
      </c>
      <c r="F37" s="147" t="str">
        <f aca="false">IF(Synthese_Cycle2!E37&lt;&gt;"",Bilan_Activites!E38,"")</f>
        <v/>
      </c>
      <c r="G37" s="148" t="str">
        <f aca="false">IF(Bilan_Activites!Q38=0,"",RANK(Bilan_Activites!Q38,Bilan_Activites!Q$25:Q$39,0))</f>
        <v/>
      </c>
      <c r="H37" s="147" t="str">
        <f aca="false">IF(G37&lt;&gt;"",Bilan_Activites!E38&amp;" : " &amp;Bilan_Activites!Q38&amp;" H.","")</f>
        <v/>
      </c>
      <c r="I37" s="149" t="str">
        <f aca="false">IF(G37&lt;&gt;"",Bilan_Activites!Q38,"")</f>
        <v/>
      </c>
    </row>
    <row r="38" customFormat="false" ht="15.75" hidden="false" customHeight="false" outlineLevel="0" collapsed="false">
      <c r="D38" s="141" t="str">
        <f aca="false">IF(F38="","",VLOOKUP(F38,plage_cycle2Ch2,12,0))</f>
        <v/>
      </c>
      <c r="E38" s="150" t="str">
        <f aca="false">IF(Bilan_Activites!P39=0,"",RANK(Bilan_Activites!P39,Bilan_Activites!P$25:P$39,0))</f>
        <v/>
      </c>
      <c r="F38" s="151" t="str">
        <f aca="false">IF(Synthese_Cycle2!E38&lt;&gt;"",Bilan_Activites!E39,"")</f>
        <v/>
      </c>
      <c r="G38" s="152" t="str">
        <f aca="false">IF(Bilan_Activites!Q39=0,"",RANK(Bilan_Activites!Q39,Bilan_Activites!Q$25:Q$39,0))</f>
        <v/>
      </c>
      <c r="H38" s="151" t="str">
        <f aca="false">IF(G38&lt;&gt;"",Bilan_Activites!E39&amp;" : " &amp;Bilan_Activites!Q39&amp;" H.","")</f>
        <v/>
      </c>
      <c r="I38" s="153" t="str">
        <f aca="false">IF(G38&lt;&gt;"",Bilan_Activites!Q39,"")</f>
        <v/>
      </c>
    </row>
    <row r="39" customFormat="false" ht="8.1" hidden="false" customHeight="true" outlineLevel="0" collapsed="false">
      <c r="D39" s="132"/>
    </row>
    <row r="40" customFormat="false" ht="15.75" hidden="false" customHeight="false" outlineLevel="0" collapsed="false">
      <c r="D40" s="132"/>
      <c r="F40" s="139" t="str">
        <f aca="false">IF(Donnees!E$2="","",Donnees!E$2)</f>
        <v>Champ_3</v>
      </c>
      <c r="I40" s="140" t="n">
        <f aca="false">Bilan_Activites!Q41</f>
        <v>0</v>
      </c>
    </row>
    <row r="41" customFormat="false" ht="15.75" hidden="false" customHeight="false" outlineLevel="0" collapsed="false">
      <c r="D41" s="141" t="str">
        <f aca="false">IF(F41="","",VLOOKUP(F41,plage_cycle2Ch3,12,0))</f>
        <v/>
      </c>
      <c r="E41" s="142" t="str">
        <f aca="false">IF(Bilan_Activites!P42=0,"",RANK(Bilan_Activites!P42,Bilan_Activites!P$42:P$56,0))</f>
        <v/>
      </c>
      <c r="F41" s="143" t="str">
        <f aca="false">IF(Synthese_Cycle2!E41&lt;&gt;"",Bilan_Activites!E42,"")</f>
        <v/>
      </c>
      <c r="G41" s="144" t="str">
        <f aca="false">IF(Bilan_Activites!Q42=0,"",RANK(Bilan_Activites!Q42,Bilan_Activites!Q$42:Q$56,0))</f>
        <v/>
      </c>
      <c r="H41" s="143" t="str">
        <f aca="false">IF(G41&lt;&gt;"",Bilan_Activites!E42&amp;" : " &amp;Bilan_Activites!Q42&amp;" H.","")</f>
        <v/>
      </c>
      <c r="I41" s="145" t="str">
        <f aca="false">IF(G41&lt;&gt;"",Bilan_Activites!Q42,"")</f>
        <v/>
      </c>
    </row>
    <row r="42" customFormat="false" ht="15.75" hidden="false" customHeight="false" outlineLevel="0" collapsed="false">
      <c r="D42" s="141" t="str">
        <f aca="false">IF(F42="","",VLOOKUP(F42,plage_cycle2Ch3,12,0))</f>
        <v/>
      </c>
      <c r="E42" s="146" t="str">
        <f aca="false">IF(Bilan_Activites!P43=0,"",IF(RANK(Bilan_Activites!P43,Bilan_Activites!P$42:P$56,0)&lt;=3,RANK(Bilan_Activites!P43,Bilan_Activites!P$42:P$56,0),""))</f>
        <v/>
      </c>
      <c r="F42" s="147" t="str">
        <f aca="false">IF(Synthese_Cycle2!E42&lt;=3,Bilan_Activites!E43,"")</f>
        <v/>
      </c>
      <c r="G42" s="148" t="str">
        <f aca="false">IF(Bilan_Activites!Q43=0,"",IF(RANK(Bilan_Activites!Q43,Bilan_Activites!Q$42:Q$56,0)&lt;=3,RANK(Bilan_Activites!Q43,Bilan_Activites!Q$42:Q$56,0),""))</f>
        <v/>
      </c>
      <c r="H42" s="147" t="str">
        <f aca="false">IF(G42&lt;=3,Bilan_Activites!E43&amp;" : " &amp;Bilan_Activites!Q43&amp;" H.","")</f>
        <v/>
      </c>
      <c r="I42" s="149" t="str">
        <f aca="false">IF(G42&lt;=3,Bilan_Activites!Q43,"")</f>
        <v/>
      </c>
    </row>
    <row r="43" customFormat="false" ht="15.75" hidden="false" customHeight="false" outlineLevel="0" collapsed="false">
      <c r="D43" s="141" t="str">
        <f aca="false">IF(F43="","",VLOOKUP(F43,plage_cycle2Ch3,12,0))</f>
        <v/>
      </c>
      <c r="E43" s="146" t="str">
        <f aca="false">IF(Bilan_Activites!P44=0,"",IF(RANK(Bilan_Activites!P44,Bilan_Activites!P$42:P$56,0)&lt;=3,RANK(Bilan_Activites!P44,Bilan_Activites!P$42:P$56,0),""))</f>
        <v/>
      </c>
      <c r="F43" s="147" t="str">
        <f aca="false">IF(Synthese_Cycle2!E43&lt;=3,Bilan_Activites!E44,"")</f>
        <v/>
      </c>
      <c r="G43" s="148" t="str">
        <f aca="false">IF(Bilan_Activites!Q44=0,"",IF(RANK(Bilan_Activites!Q44,Bilan_Activites!Q$42:Q$56,0)&lt;=3,RANK(Bilan_Activites!Q44,Bilan_Activites!Q$42:Q$56,0),""))</f>
        <v/>
      </c>
      <c r="H43" s="147" t="str">
        <f aca="false">IF(G43&lt;=3,Bilan_Activites!E44&amp;" : " &amp;Bilan_Activites!Q44&amp;" H.","")</f>
        <v/>
      </c>
      <c r="I43" s="149" t="str">
        <f aca="false">IF(G43&lt;=3,Bilan_Activites!Q44,"")</f>
        <v/>
      </c>
    </row>
    <row r="44" customFormat="false" ht="15.75" hidden="false" customHeight="false" outlineLevel="0" collapsed="false">
      <c r="D44" s="141" t="str">
        <f aca="false">IF(F44="","",VLOOKUP(F44,plage_cycle2Ch3,12,0))</f>
        <v/>
      </c>
      <c r="E44" s="146" t="str">
        <f aca="false">IF(Bilan_Activites!P45=0,"",IF(RANK(Bilan_Activites!P45,Bilan_Activites!P$42:P$56,0)&lt;=3,RANK(Bilan_Activites!P45,Bilan_Activites!P$42:P$56,0),""))</f>
        <v/>
      </c>
      <c r="F44" s="147" t="str">
        <f aca="false">IF(Synthese_Cycle2!E44&lt;=3,Bilan_Activites!E45,"")</f>
        <v/>
      </c>
      <c r="G44" s="148" t="str">
        <f aca="false">IF(Bilan_Activites!Q45=0,"",IF(RANK(Bilan_Activites!Q45,Bilan_Activites!Q$42:Q$56,0)&lt;=3,RANK(Bilan_Activites!Q45,Bilan_Activites!Q$42:Q$56,0),""))</f>
        <v/>
      </c>
      <c r="H44" s="147" t="str">
        <f aca="false">IF(G44&lt;=3,Bilan_Activites!E45&amp;" : " &amp;Bilan_Activites!Q45&amp;" H.","")</f>
        <v/>
      </c>
      <c r="I44" s="149" t="str">
        <f aca="false">IF(G44&lt;=3,Bilan_Activites!Q45,"")</f>
        <v/>
      </c>
    </row>
    <row r="45" customFormat="false" ht="15.75" hidden="false" customHeight="false" outlineLevel="0" collapsed="false">
      <c r="D45" s="141" t="str">
        <f aca="false">IF(F45="","",VLOOKUP(F45,plage_cycle2Ch3,12,0))</f>
        <v/>
      </c>
      <c r="E45" s="146" t="str">
        <f aca="false">IF(Bilan_Activites!P46=0,"",IF(RANK(Bilan_Activites!P46,Bilan_Activites!P$42:P$56,0)&lt;=3,RANK(Bilan_Activites!P46,Bilan_Activites!P$42:P$56,0),""))</f>
        <v/>
      </c>
      <c r="F45" s="147" t="str">
        <f aca="false">IF(Synthese_Cycle2!E45&lt;=3,Bilan_Activites!E46,"")</f>
        <v/>
      </c>
      <c r="G45" s="148" t="str">
        <f aca="false">IF(Bilan_Activites!Q46=0,"",IF(RANK(Bilan_Activites!Q46,Bilan_Activites!Q$42:Q$56,0)&lt;=3,RANK(Bilan_Activites!Q46,Bilan_Activites!Q$42:Q$56,0),""))</f>
        <v/>
      </c>
      <c r="H45" s="147" t="str">
        <f aca="false">IF(G45&lt;=3,Bilan_Activites!E46&amp;" : " &amp;Bilan_Activites!Q46&amp;" H.","")</f>
        <v/>
      </c>
      <c r="I45" s="149" t="str">
        <f aca="false">IF(G45&lt;=3,Bilan_Activites!Q46,"")</f>
        <v/>
      </c>
    </row>
    <row r="46" customFormat="false" ht="15.75" hidden="false" customHeight="false" outlineLevel="0" collapsed="false">
      <c r="D46" s="141" t="str">
        <f aca="false">IF(F46="","",VLOOKUP(F46,plage_cycle2Ch3,12,0))</f>
        <v/>
      </c>
      <c r="E46" s="146" t="str">
        <f aca="false">IF(Bilan_Activites!P47=0,"",IF(RANK(Bilan_Activites!P47,Bilan_Activites!P$42:P$56,0)&lt;=3,RANK(Bilan_Activites!P47,Bilan_Activites!P$42:P$56,0),""))</f>
        <v/>
      </c>
      <c r="F46" s="147" t="str">
        <f aca="false">IF(Synthese_Cycle2!E46&lt;=3,Bilan_Activites!E47,"")</f>
        <v/>
      </c>
      <c r="G46" s="148" t="str">
        <f aca="false">IF(Bilan_Activites!Q47=0,"",IF(RANK(Bilan_Activites!Q47,Bilan_Activites!Q$42:Q$56,0)&lt;=3,RANK(Bilan_Activites!Q47,Bilan_Activites!Q$42:Q$56,0),""))</f>
        <v/>
      </c>
      <c r="H46" s="147" t="str">
        <f aca="false">IF(G46&lt;=3,Bilan_Activites!E47&amp;" : " &amp;Bilan_Activites!Q47&amp;" H.","")</f>
        <v/>
      </c>
      <c r="I46" s="149" t="str">
        <f aca="false">IF(G46&lt;=3,Bilan_Activites!Q47,"")</f>
        <v/>
      </c>
    </row>
    <row r="47" customFormat="false" ht="15.75" hidden="false" customHeight="false" outlineLevel="0" collapsed="false">
      <c r="D47" s="141" t="str">
        <f aca="false">IF(F47="","",VLOOKUP(F47,plage_cycle2Ch3,12,0))</f>
        <v/>
      </c>
      <c r="E47" s="146" t="str">
        <f aca="false">IF(Bilan_Activites!P48=0,"",IF(RANK(Bilan_Activites!P48,Bilan_Activites!P$42:P$56,0)&lt;=3,RANK(Bilan_Activites!P48,Bilan_Activites!P$42:P$56,0),""))</f>
        <v/>
      </c>
      <c r="F47" s="147" t="str">
        <f aca="false">IF(Synthese_Cycle2!E47&lt;=3,Bilan_Activites!E48,"")</f>
        <v/>
      </c>
      <c r="G47" s="148" t="str">
        <f aca="false">IF(Bilan_Activites!Q48=0,"",IF(RANK(Bilan_Activites!Q48,Bilan_Activites!Q$42:Q$56,0)&lt;=3,RANK(Bilan_Activites!Q48,Bilan_Activites!Q$42:Q$56,0),""))</f>
        <v/>
      </c>
      <c r="H47" s="147" t="str">
        <f aca="false">IF(G47&lt;=3,Bilan_Activites!E48&amp;" : " &amp;Bilan_Activites!Q48&amp;" H.","")</f>
        <v/>
      </c>
      <c r="I47" s="149" t="str">
        <f aca="false">IF(G47&lt;=3,Bilan_Activites!Q48,"")</f>
        <v/>
      </c>
    </row>
    <row r="48" customFormat="false" ht="15.75" hidden="false" customHeight="false" outlineLevel="0" collapsed="false">
      <c r="D48" s="141" t="str">
        <f aca="false">IF(F48="","",VLOOKUP(F48,plage_cycle2Ch3,12,0))</f>
        <v/>
      </c>
      <c r="E48" s="146" t="str">
        <f aca="false">IF(Bilan_Activites!P49=0,"",IF(RANK(Bilan_Activites!P49,Bilan_Activites!P$42:P$56,0)&lt;=3,RANK(Bilan_Activites!P49,Bilan_Activites!P$42:P$56,0),""))</f>
        <v/>
      </c>
      <c r="F48" s="147" t="str">
        <f aca="false">IF(Synthese_Cycle2!E48&lt;=3,Bilan_Activites!E49,"")</f>
        <v/>
      </c>
      <c r="G48" s="148" t="str">
        <f aca="false">IF(Bilan_Activites!Q49=0,"",IF(RANK(Bilan_Activites!Q49,Bilan_Activites!Q$42:Q$56,0)&lt;=3,RANK(Bilan_Activites!Q49,Bilan_Activites!Q$42:Q$56,0),""))</f>
        <v/>
      </c>
      <c r="H48" s="147" t="str">
        <f aca="false">IF(G48&lt;=3,Bilan_Activites!E49&amp;" : " &amp;Bilan_Activites!Q49&amp;" H.","")</f>
        <v/>
      </c>
      <c r="I48" s="149" t="str">
        <f aca="false">IF(G48&lt;=3,Bilan_Activites!Q49,"")</f>
        <v/>
      </c>
    </row>
    <row r="49" customFormat="false" ht="15.75" hidden="false" customHeight="false" outlineLevel="0" collapsed="false">
      <c r="D49" s="141" t="str">
        <f aca="false">IF(F49="","",VLOOKUP(F49,plage_cycle2Ch3,12,0))</f>
        <v/>
      </c>
      <c r="E49" s="146" t="str">
        <f aca="false">IF(Bilan_Activites!P50=0,"",IF(RANK(Bilan_Activites!P50,Bilan_Activites!P$42:P$56,0)&lt;=3,RANK(Bilan_Activites!P50,Bilan_Activites!P$42:P$56,0),""))</f>
        <v/>
      </c>
      <c r="F49" s="147" t="str">
        <f aca="false">IF(Synthese_Cycle2!E49&lt;=3,Bilan_Activites!E50,"")</f>
        <v/>
      </c>
      <c r="G49" s="148" t="str">
        <f aca="false">IF(Bilan_Activites!Q50=0,"",IF(RANK(Bilan_Activites!Q50,Bilan_Activites!Q$42:Q$56,0)&lt;=3,RANK(Bilan_Activites!Q50,Bilan_Activites!Q$42:Q$56,0),""))</f>
        <v/>
      </c>
      <c r="H49" s="147" t="str">
        <f aca="false">IF(G49&lt;=3,Bilan_Activites!E50&amp;" : " &amp;Bilan_Activites!Q50&amp;" H.","")</f>
        <v/>
      </c>
      <c r="I49" s="149" t="str">
        <f aca="false">IF(G49&lt;=3,Bilan_Activites!Q50,"")</f>
        <v/>
      </c>
    </row>
    <row r="50" customFormat="false" ht="15.75" hidden="false" customHeight="false" outlineLevel="0" collapsed="false">
      <c r="D50" s="141" t="str">
        <f aca="false">IF(F50="","",VLOOKUP(F50,plage_cycle2Ch3,12,0))</f>
        <v/>
      </c>
      <c r="E50" s="146" t="str">
        <f aca="false">IF(Bilan_Activites!P51=0,"",IF(RANK(Bilan_Activites!P51,Bilan_Activites!P$42:P$56,0)&lt;=3,RANK(Bilan_Activites!P51,Bilan_Activites!P$42:P$56,0),""))</f>
        <v/>
      </c>
      <c r="F50" s="147" t="str">
        <f aca="false">IF(Synthese_Cycle2!E50&lt;=3,Bilan_Activites!E51,"")</f>
        <v/>
      </c>
      <c r="G50" s="148" t="str">
        <f aca="false">IF(Bilan_Activites!Q51=0,"",IF(RANK(Bilan_Activites!Q51,Bilan_Activites!Q$42:Q$56,0)&lt;=3,RANK(Bilan_Activites!Q51,Bilan_Activites!Q$42:Q$56,0),""))</f>
        <v/>
      </c>
      <c r="H50" s="147" t="str">
        <f aca="false">IF(G50&lt;=3,Bilan_Activites!E51&amp;" : " &amp;Bilan_Activites!Q51&amp;" H.","")</f>
        <v/>
      </c>
      <c r="I50" s="149" t="str">
        <f aca="false">IF(G50&lt;=3,Bilan_Activites!Q51,"")</f>
        <v/>
      </c>
    </row>
    <row r="51" customFormat="false" ht="15.75" hidden="false" customHeight="false" outlineLevel="0" collapsed="false">
      <c r="D51" s="141" t="str">
        <f aca="false">IF(F51="","",VLOOKUP(F51,plage_cycle2Ch3,12,0))</f>
        <v/>
      </c>
      <c r="E51" s="146" t="str">
        <f aca="false">IF(Bilan_Activites!P52=0,"",IF(RANK(Bilan_Activites!P52,Bilan_Activites!P$42:P$56,0)&lt;=3,RANK(Bilan_Activites!P52,Bilan_Activites!P$42:P$56,0),""))</f>
        <v/>
      </c>
      <c r="F51" s="147" t="str">
        <f aca="false">IF(Synthese_Cycle2!E51&lt;=3,Bilan_Activites!E52,"")</f>
        <v/>
      </c>
      <c r="G51" s="148" t="str">
        <f aca="false">IF(Bilan_Activites!Q52=0,"",IF(RANK(Bilan_Activites!Q52,Bilan_Activites!Q$42:Q$56,0)&lt;=3,RANK(Bilan_Activites!Q52,Bilan_Activites!Q$42:Q$56,0),""))</f>
        <v/>
      </c>
      <c r="H51" s="147" t="str">
        <f aca="false">IF(G51&lt;=3,Bilan_Activites!E52&amp;" : " &amp;Bilan_Activites!Q52&amp;" H.","")</f>
        <v/>
      </c>
      <c r="I51" s="149" t="str">
        <f aca="false">IF(G51&lt;=3,Bilan_Activites!Q52,"")</f>
        <v/>
      </c>
    </row>
    <row r="52" customFormat="false" ht="15.75" hidden="false" customHeight="false" outlineLevel="0" collapsed="false">
      <c r="D52" s="141" t="str">
        <f aca="false">IF(F52="","",VLOOKUP(F52,plage_cycle2Ch3,12,0))</f>
        <v/>
      </c>
      <c r="E52" s="146" t="str">
        <f aca="false">IF(Bilan_Activites!P53=0,"",IF(RANK(Bilan_Activites!P53,Bilan_Activites!P$42:P$56,0)&lt;=3,RANK(Bilan_Activites!P53,Bilan_Activites!P$42:P$56,0),""))</f>
        <v/>
      </c>
      <c r="F52" s="147" t="str">
        <f aca="false">IF(Synthese_Cycle2!E52&lt;=3,Bilan_Activites!E53,"")</f>
        <v/>
      </c>
      <c r="G52" s="148" t="str">
        <f aca="false">IF(Bilan_Activites!Q53=0,"",IF(RANK(Bilan_Activites!Q53,Bilan_Activites!Q$42:Q$56,0)&lt;=3,RANK(Bilan_Activites!Q53,Bilan_Activites!Q$42:Q$56,0),""))</f>
        <v/>
      </c>
      <c r="H52" s="147" t="str">
        <f aca="false">IF(G52&lt;=3,Bilan_Activites!E53&amp;" : " &amp;Bilan_Activites!Q53&amp;" H.","")</f>
        <v/>
      </c>
      <c r="I52" s="149" t="str">
        <f aca="false">IF(G52&lt;=3,Bilan_Activites!Q53,"")</f>
        <v/>
      </c>
    </row>
    <row r="53" customFormat="false" ht="15.75" hidden="false" customHeight="false" outlineLevel="0" collapsed="false">
      <c r="D53" s="141" t="str">
        <f aca="false">IF(F53="","",VLOOKUP(F53,plage_cycle2Ch3,12,0))</f>
        <v/>
      </c>
      <c r="E53" s="146" t="str">
        <f aca="false">IF(Bilan_Activites!P54=0,"",IF(RANK(Bilan_Activites!P54,Bilan_Activites!P$42:P$56,0)&lt;=3,RANK(Bilan_Activites!P54,Bilan_Activites!P$42:P$56,0),""))</f>
        <v/>
      </c>
      <c r="F53" s="147" t="str">
        <f aca="false">IF(Synthese_Cycle2!E53&lt;=3,Bilan_Activites!E54,"")</f>
        <v/>
      </c>
      <c r="G53" s="148" t="str">
        <f aca="false">IF(Bilan_Activites!Q54=0,"",IF(RANK(Bilan_Activites!Q54,Bilan_Activites!Q$42:Q$56,0)&lt;=3,RANK(Bilan_Activites!Q54,Bilan_Activites!Q$42:Q$56,0),""))</f>
        <v/>
      </c>
      <c r="H53" s="147" t="str">
        <f aca="false">IF(G53&lt;=3,Bilan_Activites!E54&amp;" : " &amp;Bilan_Activites!Q54&amp;" H.","")</f>
        <v/>
      </c>
      <c r="I53" s="149" t="str">
        <f aca="false">IF(G53&lt;=3,Bilan_Activites!Q54,"")</f>
        <v/>
      </c>
    </row>
    <row r="54" customFormat="false" ht="15.75" hidden="false" customHeight="false" outlineLevel="0" collapsed="false">
      <c r="D54" s="141" t="str">
        <f aca="false">IF(F54="","",VLOOKUP(F54,plage_cycle2Ch3,12,0))</f>
        <v/>
      </c>
      <c r="E54" s="146" t="str">
        <f aca="false">IF(Bilan_Activites!P55=0,"",IF(RANK(Bilan_Activites!P55,Bilan_Activites!P$42:P$56,0)&lt;=3,RANK(Bilan_Activites!P55,Bilan_Activites!P$42:P$56,0),""))</f>
        <v/>
      </c>
      <c r="F54" s="147" t="str">
        <f aca="false">IF(Synthese_Cycle2!E54&lt;=3,Bilan_Activites!E55,"")</f>
        <v/>
      </c>
      <c r="G54" s="148" t="str">
        <f aca="false">IF(Bilan_Activites!Q55=0,"",IF(RANK(Bilan_Activites!Q55,Bilan_Activites!Q$42:Q$56,0)&lt;=3,RANK(Bilan_Activites!Q55,Bilan_Activites!Q$42:Q$56,0),""))</f>
        <v/>
      </c>
      <c r="H54" s="147" t="str">
        <f aca="false">IF(G54&lt;=3,Bilan_Activites!E55&amp;" : " &amp;Bilan_Activites!Q55&amp;" H.","")</f>
        <v/>
      </c>
      <c r="I54" s="149" t="str">
        <f aca="false">IF(G54&lt;=3,Bilan_Activites!Q55,"")</f>
        <v/>
      </c>
    </row>
    <row r="55" customFormat="false" ht="15.75" hidden="false" customHeight="false" outlineLevel="0" collapsed="false">
      <c r="D55" s="141" t="str">
        <f aca="false">IF(F55="","",VLOOKUP(F55,plage_cycle2Ch3,12,0))</f>
        <v/>
      </c>
      <c r="E55" s="150" t="str">
        <f aca="false">IF(Bilan_Activites!P56=0,"",IF(RANK(Bilan_Activites!P56,Bilan_Activites!P$42:P$56,0)&lt;=3,RANK(Bilan_Activites!P56,Bilan_Activites!P$42:P$56,0),""))</f>
        <v/>
      </c>
      <c r="F55" s="151" t="str">
        <f aca="false">IF(Synthese_Cycle2!E55&lt;=3,Bilan_Activites!E56,"")</f>
        <v/>
      </c>
      <c r="G55" s="152" t="str">
        <f aca="false">IF(Bilan_Activites!Q56=0,"",IF(RANK(Bilan_Activites!Q56,Bilan_Activites!Q$42:Q$56,0)&lt;=3,RANK(Bilan_Activites!Q56,Bilan_Activites!Q$42:Q$56,0),""))</f>
        <v/>
      </c>
      <c r="H55" s="151" t="str">
        <f aca="false">IF(G55&lt;=3,Bilan_Activites!E56&amp;" : " &amp;Bilan_Activites!Q56&amp;" H.","")</f>
        <v/>
      </c>
      <c r="I55" s="153" t="str">
        <f aca="false">IF(G55&lt;=3,Bilan_Activites!Q56,"")</f>
        <v/>
      </c>
    </row>
    <row r="56" customFormat="false" ht="8.1" hidden="false" customHeight="true" outlineLevel="0" collapsed="false">
      <c r="D56" s="132"/>
    </row>
    <row r="57" customFormat="false" ht="15.75" hidden="false" customHeight="false" outlineLevel="0" collapsed="false">
      <c r="D57" s="132"/>
      <c r="F57" s="139" t="str">
        <f aca="false">IF(Donnees!F$2="","",Donnees!F$2)</f>
        <v>Champ_4</v>
      </c>
      <c r="I57" s="140" t="n">
        <f aca="false">Bilan_Activites!Q58</f>
        <v>0</v>
      </c>
    </row>
    <row r="58" customFormat="false" ht="15.75" hidden="false" customHeight="false" outlineLevel="0" collapsed="false">
      <c r="D58" s="141" t="str">
        <f aca="false">IF(F58="","",VLOOKUP(F58,plage_cycle2Ch4,12,0))</f>
        <v/>
      </c>
      <c r="E58" s="142" t="str">
        <f aca="false">IF(Bilan_Activites!P59=0,"",RANK(Bilan_Activites!P59,Bilan_Activites!P$59:P$73,0))</f>
        <v/>
      </c>
      <c r="F58" s="143" t="str">
        <f aca="false">IF(Synthese_Cycle2!E58&lt;&gt;"",Bilan_Activites!E59,"")</f>
        <v/>
      </c>
      <c r="G58" s="144" t="str">
        <f aca="false">IF(Bilan_Activites!Q59=0,"",RANK(Bilan_Activites!Q59,Bilan_Activites!Q$59:Q$73,0))</f>
        <v/>
      </c>
      <c r="H58" s="143" t="str">
        <f aca="false">IF(G58&lt;&gt;"",Bilan_Activites!E59&amp;" : " &amp;Bilan_Activites!Q59&amp;" H.","")</f>
        <v/>
      </c>
      <c r="I58" s="145" t="str">
        <f aca="false">IF(G58&lt;&gt;"",Bilan_Activites!Q59,"")</f>
        <v/>
      </c>
    </row>
    <row r="59" customFormat="false" ht="15.75" hidden="false" customHeight="false" outlineLevel="0" collapsed="false">
      <c r="D59" s="141" t="str">
        <f aca="false">IF(F59="","",VLOOKUP(F59,plage_cycle2Ch4,12,0))</f>
        <v/>
      </c>
      <c r="E59" s="146" t="str">
        <f aca="false">IF(Bilan_Activites!P60=0,"",RANK(Bilan_Activites!P60,Bilan_Activites!P$59:P$73,0))</f>
        <v/>
      </c>
      <c r="F59" s="147" t="str">
        <f aca="false">IF(Synthese_Cycle2!E59&lt;&gt;"",Bilan_Activites!E60,"")</f>
        <v/>
      </c>
      <c r="G59" s="148" t="str">
        <f aca="false">IF(Bilan_Activites!Q60=0,"",RANK(Bilan_Activites!Q60,Bilan_Activites!Q$59:Q$73,0))</f>
        <v/>
      </c>
      <c r="H59" s="147" t="str">
        <f aca="false">IF(G59&lt;&gt;"",Bilan_Activites!E60&amp;" : " &amp;Bilan_Activites!Q60&amp;" H.","")</f>
        <v/>
      </c>
      <c r="I59" s="149" t="str">
        <f aca="false">IF(G59&lt;&gt;"",Bilan_Activites!Q60,"")</f>
        <v/>
      </c>
    </row>
    <row r="60" customFormat="false" ht="15.75" hidden="false" customHeight="false" outlineLevel="0" collapsed="false">
      <c r="D60" s="141" t="str">
        <f aca="false">IF(F60="","",VLOOKUP(F60,plage_cycle2Ch4,12,0))</f>
        <v/>
      </c>
      <c r="E60" s="146" t="str">
        <f aca="false">IF(Bilan_Activites!P61=0,"",RANK(Bilan_Activites!P61,Bilan_Activites!P$59:P$73,0))</f>
        <v/>
      </c>
      <c r="F60" s="147" t="str">
        <f aca="false">IF(Synthese_Cycle2!E60&lt;&gt;"",Bilan_Activites!E61,"")</f>
        <v/>
      </c>
      <c r="G60" s="148" t="str">
        <f aca="false">IF(Bilan_Activites!Q61=0,"",RANK(Bilan_Activites!Q61,Bilan_Activites!Q$59:Q$73,0))</f>
        <v/>
      </c>
      <c r="H60" s="147" t="str">
        <f aca="false">IF(G60&lt;&gt;"",Bilan_Activites!E61&amp;" : " &amp;Bilan_Activites!Q61&amp;" H.","")</f>
        <v/>
      </c>
      <c r="I60" s="149" t="str">
        <f aca="false">IF(G60&lt;&gt;"",Bilan_Activites!Q61,"")</f>
        <v/>
      </c>
    </row>
    <row r="61" customFormat="false" ht="15.75" hidden="false" customHeight="false" outlineLevel="0" collapsed="false">
      <c r="D61" s="141" t="str">
        <f aca="false">IF(F61="","",VLOOKUP(F61,plage_cycle2Ch4,12,0))</f>
        <v/>
      </c>
      <c r="E61" s="146" t="str">
        <f aca="false">IF(Bilan_Activites!P62=0,"",RANK(Bilan_Activites!P62,Bilan_Activites!P$59:P$73,0))</f>
        <v/>
      </c>
      <c r="F61" s="147" t="str">
        <f aca="false">IF(Synthese_Cycle2!E61&lt;&gt;"",Bilan_Activites!E62,"")</f>
        <v/>
      </c>
      <c r="G61" s="148" t="str">
        <f aca="false">IF(Bilan_Activites!Q62=0,"",RANK(Bilan_Activites!Q62,Bilan_Activites!Q$59:Q$73,0))</f>
        <v/>
      </c>
      <c r="H61" s="147" t="str">
        <f aca="false">IF(G61&lt;&gt;"",Bilan_Activites!E62&amp;" : " &amp;Bilan_Activites!Q62&amp;" H.","")</f>
        <v/>
      </c>
      <c r="I61" s="149" t="str">
        <f aca="false">IF(G61&lt;&gt;"",Bilan_Activites!Q62,"")</f>
        <v/>
      </c>
    </row>
    <row r="62" customFormat="false" ht="15.75" hidden="false" customHeight="false" outlineLevel="0" collapsed="false">
      <c r="D62" s="141" t="str">
        <f aca="false">IF(F62="","",VLOOKUP(F62,plage_cycle2Ch4,12,0))</f>
        <v/>
      </c>
      <c r="E62" s="146" t="str">
        <f aca="false">IF(Bilan_Activites!P63=0,"",RANK(Bilan_Activites!P63,Bilan_Activites!P$59:P$73,0))</f>
        <v/>
      </c>
      <c r="F62" s="147" t="str">
        <f aca="false">IF(Synthese_Cycle2!E62&lt;&gt;"",Bilan_Activites!E63,"")</f>
        <v/>
      </c>
      <c r="G62" s="148" t="str">
        <f aca="false">IF(Bilan_Activites!Q63=0,"",RANK(Bilan_Activites!Q63,Bilan_Activites!Q$59:Q$73,0))</f>
        <v/>
      </c>
      <c r="H62" s="147" t="str">
        <f aca="false">IF(G62&lt;&gt;"",Bilan_Activites!E63&amp;" : " &amp;Bilan_Activites!Q63&amp;" H.","")</f>
        <v/>
      </c>
      <c r="I62" s="149" t="str">
        <f aca="false">IF(G62&lt;&gt;"",Bilan_Activites!Q63,"")</f>
        <v/>
      </c>
    </row>
    <row r="63" customFormat="false" ht="15.75" hidden="false" customHeight="false" outlineLevel="0" collapsed="false">
      <c r="D63" s="141" t="str">
        <f aca="false">IF(F63="","",VLOOKUP(F63,plage_cycle2Ch4,12,0))</f>
        <v/>
      </c>
      <c r="E63" s="146" t="str">
        <f aca="false">IF(Bilan_Activites!P64=0,"",RANK(Bilan_Activites!P64,Bilan_Activites!P$59:P$73,0))</f>
        <v/>
      </c>
      <c r="F63" s="147" t="str">
        <f aca="false">IF(Synthese_Cycle2!E63&lt;&gt;"",Bilan_Activites!E64,"")</f>
        <v/>
      </c>
      <c r="G63" s="148" t="str">
        <f aca="false">IF(Bilan_Activites!Q64=0,"",RANK(Bilan_Activites!Q64,Bilan_Activites!Q$59:Q$73,0))</f>
        <v/>
      </c>
      <c r="H63" s="147" t="str">
        <f aca="false">IF(G63&lt;&gt;"",Bilan_Activites!E64&amp;" : " &amp;Bilan_Activites!Q64&amp;" H.","")</f>
        <v/>
      </c>
      <c r="I63" s="149" t="str">
        <f aca="false">IF(G63&lt;&gt;"",Bilan_Activites!Q64,"")</f>
        <v/>
      </c>
    </row>
    <row r="64" customFormat="false" ht="15.75" hidden="false" customHeight="false" outlineLevel="0" collapsed="false">
      <c r="D64" s="141" t="str">
        <f aca="false">IF(F64="","",VLOOKUP(F64,plage_cycle2Ch4,12,0))</f>
        <v/>
      </c>
      <c r="E64" s="146" t="str">
        <f aca="false">IF(Bilan_Activites!P65=0,"",RANK(Bilan_Activites!P65,Bilan_Activites!P$59:P$73,0))</f>
        <v/>
      </c>
      <c r="F64" s="147" t="str">
        <f aca="false">IF(Synthese_Cycle2!E64&lt;&gt;"",Bilan_Activites!E65,"")</f>
        <v/>
      </c>
      <c r="G64" s="148" t="str">
        <f aca="false">IF(Bilan_Activites!Q65=0,"",RANK(Bilan_Activites!Q65,Bilan_Activites!Q$59:Q$73,0))</f>
        <v/>
      </c>
      <c r="H64" s="147" t="str">
        <f aca="false">IF(G64&lt;&gt;"",Bilan_Activites!E65&amp;" : " &amp;Bilan_Activites!Q65&amp;" H.","")</f>
        <v/>
      </c>
      <c r="I64" s="149" t="str">
        <f aca="false">IF(G64&lt;&gt;"",Bilan_Activites!Q65,"")</f>
        <v/>
      </c>
    </row>
    <row r="65" customFormat="false" ht="15.75" hidden="false" customHeight="false" outlineLevel="0" collapsed="false">
      <c r="D65" s="141" t="str">
        <f aca="false">IF(F65="","",VLOOKUP(F65,plage_cycle2Ch4,12,0))</f>
        <v/>
      </c>
      <c r="E65" s="146" t="str">
        <f aca="false">IF(Bilan_Activites!P66=0,"",RANK(Bilan_Activites!P66,Bilan_Activites!P$59:P$73,0))</f>
        <v/>
      </c>
      <c r="F65" s="147" t="str">
        <f aca="false">IF(Synthese_Cycle2!E65&lt;&gt;"",Bilan_Activites!E66,"")</f>
        <v/>
      </c>
      <c r="G65" s="148" t="str">
        <f aca="false">IF(Bilan_Activites!Q66=0,"",RANK(Bilan_Activites!Q66,Bilan_Activites!Q$59:Q$73,0))</f>
        <v/>
      </c>
      <c r="H65" s="147" t="str">
        <f aca="false">IF(G65&lt;&gt;"",Bilan_Activites!E66&amp;" : " &amp;Bilan_Activites!Q66&amp;" H.","")</f>
        <v/>
      </c>
      <c r="I65" s="149" t="str">
        <f aca="false">IF(G65&lt;&gt;"",Bilan_Activites!Q66,"")</f>
        <v/>
      </c>
    </row>
    <row r="66" customFormat="false" ht="15.75" hidden="false" customHeight="false" outlineLevel="0" collapsed="false">
      <c r="D66" s="141" t="str">
        <f aca="false">IF(F66="","",VLOOKUP(F66,plage_cycle2Ch4,12,0))</f>
        <v/>
      </c>
      <c r="E66" s="146" t="str">
        <f aca="false">IF(Bilan_Activites!P67=0,"",RANK(Bilan_Activites!P67,Bilan_Activites!P$59:P$73,0))</f>
        <v/>
      </c>
      <c r="F66" s="147" t="str">
        <f aca="false">IF(Synthese_Cycle2!E66&lt;&gt;"",Bilan_Activites!E67,"")</f>
        <v/>
      </c>
      <c r="G66" s="148" t="str">
        <f aca="false">IF(Bilan_Activites!Q67=0,"",RANK(Bilan_Activites!Q67,Bilan_Activites!Q$59:Q$73,0))</f>
        <v/>
      </c>
      <c r="H66" s="147" t="str">
        <f aca="false">IF(G66&lt;&gt;"",Bilan_Activites!E67&amp;" : " &amp;Bilan_Activites!Q67&amp;" H.","")</f>
        <v/>
      </c>
      <c r="I66" s="149" t="str">
        <f aca="false">IF(G66&lt;&gt;"",Bilan_Activites!Q67,"")</f>
        <v/>
      </c>
    </row>
    <row r="67" customFormat="false" ht="15.75" hidden="false" customHeight="false" outlineLevel="0" collapsed="false">
      <c r="D67" s="141" t="str">
        <f aca="false">IF(F67="","",VLOOKUP(F67,plage_cycle2Ch4,12,0))</f>
        <v/>
      </c>
      <c r="E67" s="146" t="str">
        <f aca="false">IF(Bilan_Activites!P68=0,"",RANK(Bilan_Activites!P68,Bilan_Activites!P$59:P$73,0))</f>
        <v/>
      </c>
      <c r="F67" s="147" t="str">
        <f aca="false">IF(Synthese_Cycle2!E67&lt;&gt;"",Bilan_Activites!E68,"")</f>
        <v/>
      </c>
      <c r="G67" s="148" t="str">
        <f aca="false">IF(Bilan_Activites!Q68=0,"",RANK(Bilan_Activites!Q68,Bilan_Activites!Q$59:Q$73,0))</f>
        <v/>
      </c>
      <c r="H67" s="147" t="str">
        <f aca="false">IF(G67&lt;&gt;"",Bilan_Activites!E68&amp;" : " &amp;Bilan_Activites!Q68&amp;" H.","")</f>
        <v/>
      </c>
      <c r="I67" s="149" t="str">
        <f aca="false">IF(G67&lt;&gt;"",Bilan_Activites!Q68,"")</f>
        <v/>
      </c>
    </row>
    <row r="68" customFormat="false" ht="15.75" hidden="false" customHeight="false" outlineLevel="0" collapsed="false">
      <c r="D68" s="141" t="str">
        <f aca="false">IF(F68="","",VLOOKUP(F68,plage_cycle2Ch4,12,0))</f>
        <v/>
      </c>
      <c r="E68" s="146" t="str">
        <f aca="false">IF(Bilan_Activites!P69=0,"",RANK(Bilan_Activites!P69,Bilan_Activites!P$59:P$73,0))</f>
        <v/>
      </c>
      <c r="F68" s="147" t="str">
        <f aca="false">IF(Synthese_Cycle2!E68&lt;&gt;"",Bilan_Activites!E69,"")</f>
        <v/>
      </c>
      <c r="G68" s="148" t="str">
        <f aca="false">IF(Bilan_Activites!Q69=0,"",RANK(Bilan_Activites!Q69,Bilan_Activites!Q$59:Q$73,0))</f>
        <v/>
      </c>
      <c r="H68" s="147" t="str">
        <f aca="false">IF(G68&lt;&gt;"",Bilan_Activites!E69&amp;" : " &amp;Bilan_Activites!Q69&amp;" H.","")</f>
        <v/>
      </c>
      <c r="I68" s="149" t="str">
        <f aca="false">IF(G68&lt;&gt;"",Bilan_Activites!Q69,"")</f>
        <v/>
      </c>
    </row>
    <row r="69" customFormat="false" ht="15.75" hidden="false" customHeight="false" outlineLevel="0" collapsed="false">
      <c r="D69" s="141" t="str">
        <f aca="false">IF(F69="","",VLOOKUP(F69,plage_cycle2Ch4,12,0))</f>
        <v/>
      </c>
      <c r="E69" s="146" t="str">
        <f aca="false">IF(Bilan_Activites!P70=0,"",RANK(Bilan_Activites!P70,Bilan_Activites!P$59:P$73,0))</f>
        <v/>
      </c>
      <c r="F69" s="147" t="str">
        <f aca="false">IF(Synthese_Cycle2!E69&lt;&gt;"",Bilan_Activites!E70,"")</f>
        <v/>
      </c>
      <c r="G69" s="148" t="str">
        <f aca="false">IF(Bilan_Activites!Q70=0,"",RANK(Bilan_Activites!Q70,Bilan_Activites!Q$59:Q$73,0))</f>
        <v/>
      </c>
      <c r="H69" s="147" t="str">
        <f aca="false">IF(G69&lt;&gt;"",Bilan_Activites!E70&amp;" : " &amp;Bilan_Activites!Q70&amp;" H.","")</f>
        <v/>
      </c>
      <c r="I69" s="149" t="str">
        <f aca="false">IF(G69&lt;&gt;"",Bilan_Activites!Q70,"")</f>
        <v/>
      </c>
    </row>
    <row r="70" customFormat="false" ht="15.75" hidden="false" customHeight="false" outlineLevel="0" collapsed="false">
      <c r="D70" s="141" t="str">
        <f aca="false">IF(F70="","",VLOOKUP(F70,plage_cycle2Ch4,12,0))</f>
        <v/>
      </c>
      <c r="E70" s="146" t="str">
        <f aca="false">IF(Bilan_Activites!P71=0,"",RANK(Bilan_Activites!P71,Bilan_Activites!P$59:P$73,0))</f>
        <v/>
      </c>
      <c r="F70" s="147" t="str">
        <f aca="false">IF(Synthese_Cycle2!E70&lt;&gt;"",Bilan_Activites!E71,"")</f>
        <v/>
      </c>
      <c r="G70" s="148" t="str">
        <f aca="false">IF(Bilan_Activites!Q71=0,"",RANK(Bilan_Activites!Q71,Bilan_Activites!Q$59:Q$73,0))</f>
        <v/>
      </c>
      <c r="H70" s="147" t="str">
        <f aca="false">IF(G70&lt;&gt;"",Bilan_Activites!E71&amp;" : " &amp;Bilan_Activites!Q71&amp;" H.","")</f>
        <v/>
      </c>
      <c r="I70" s="149" t="str">
        <f aca="false">IF(G70&lt;&gt;"",Bilan_Activites!Q71,"")</f>
        <v/>
      </c>
    </row>
    <row r="71" customFormat="false" ht="15.75" hidden="false" customHeight="false" outlineLevel="0" collapsed="false">
      <c r="D71" s="141" t="str">
        <f aca="false">IF(F71="","",VLOOKUP(F71,plage_cycle2Ch4,12,0))</f>
        <v/>
      </c>
      <c r="E71" s="146" t="str">
        <f aca="false">IF(Bilan_Activites!P72=0,"",RANK(Bilan_Activites!P72,Bilan_Activites!P$59:P$73,0))</f>
        <v/>
      </c>
      <c r="F71" s="147" t="str">
        <f aca="false">IF(Synthese_Cycle2!E71&lt;&gt;"",Bilan_Activites!E72,"")</f>
        <v/>
      </c>
      <c r="G71" s="148" t="str">
        <f aca="false">IF(Bilan_Activites!Q72=0,"",RANK(Bilan_Activites!Q72,Bilan_Activites!Q$59:Q$73,0))</f>
        <v/>
      </c>
      <c r="H71" s="147" t="str">
        <f aca="false">IF(G71&lt;&gt;"",Bilan_Activites!E72&amp;" : " &amp;Bilan_Activites!Q72&amp;" H.","")</f>
        <v/>
      </c>
      <c r="I71" s="149" t="str">
        <f aca="false">IF(G71&lt;&gt;"",Bilan_Activites!Q72,"")</f>
        <v/>
      </c>
    </row>
    <row r="72" customFormat="false" ht="15.75" hidden="false" customHeight="false" outlineLevel="0" collapsed="false">
      <c r="D72" s="141" t="str">
        <f aca="false">IF(F72="","",VLOOKUP(F72,plage_cycle2Ch4,12,0))</f>
        <v/>
      </c>
      <c r="E72" s="150" t="str">
        <f aca="false">IF(Bilan_Activites!P73=0,"",RANK(Bilan_Activites!P73,Bilan_Activites!P$59:P$73,0))</f>
        <v/>
      </c>
      <c r="F72" s="151" t="str">
        <f aca="false">IF(Synthese_Cycle2!E72&lt;&gt;"",Bilan_Activites!E73,"")</f>
        <v/>
      </c>
      <c r="G72" s="152" t="str">
        <f aca="false">IF(Bilan_Activites!Q73=0,"",RANK(Bilan_Activites!Q73,Bilan_Activites!Q$59:Q$73,0))</f>
        <v/>
      </c>
      <c r="H72" s="151" t="str">
        <f aca="false">IF(G72&lt;&gt;"",Bilan_Activites!E73&amp;" : " &amp;Bilan_Activites!Q73&amp;" H.","")</f>
        <v/>
      </c>
      <c r="I72" s="153" t="str">
        <f aca="false">IF(G72&lt;&gt;"",Bilan_Activites!Q73,"")</f>
        <v/>
      </c>
    </row>
  </sheetData>
  <sheetProtection sheet="true" password="cc46" objects="true" scenarios="true"/>
  <mergeCells count="1">
    <mergeCell ref="E4:I4"/>
  </mergeCells>
  <printOptions headings="false" gridLines="false" gridLinesSet="true" horizontalCentered="true" verticalCentered="false"/>
  <pageMargins left="0.708333333333333" right="0.708333333333333" top="0.35416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D1:R72"/>
  <sheetViews>
    <sheetView windowProtection="false" showFormulas="false" showGridLines="false" showRowColHeaders="true" showZeros="true" rightToLeft="false" tabSelected="false" showOutlineSymbols="true" defaultGridColor="true" view="normal" topLeftCell="B2" colorId="64" zoomScale="100" zoomScaleNormal="100" zoomScalePageLayoutView="100" workbookViewId="0">
      <selection pane="topLeft" activeCell="F29" activeCellId="0" sqref="F29"/>
    </sheetView>
  </sheetViews>
  <sheetFormatPr defaultRowHeight="15.75"/>
  <cols>
    <col collapsed="false" hidden="true" max="1" min="1" style="0" width="0"/>
    <col collapsed="false" hidden="false" max="3" min="2" style="0" width="1.6"/>
    <col collapsed="false" hidden="false" max="4" min="4" style="131" width="7.87441860465116"/>
    <col collapsed="false" hidden="false" max="5" min="5" style="0" width="13.4139534883721"/>
    <col collapsed="false" hidden="false" max="6" min="6" style="0" width="51.4418604651163"/>
    <col collapsed="false" hidden="false" max="7" min="7" style="0" width="9.47441860465116"/>
    <col collapsed="false" hidden="false" max="8" min="8" style="0" width="59.9302325581395"/>
    <col collapsed="false" hidden="false" max="9" min="9" style="0" width="11.2"/>
    <col collapsed="false" hidden="false" max="10" min="10" style="0" width="9.47441860465116"/>
    <col collapsed="false" hidden="false" max="11" min="11" style="0" width="22.2744186046512"/>
    <col collapsed="false" hidden="false" max="12" min="12" style="0" width="27.0744186046512"/>
    <col collapsed="false" hidden="false" max="14" min="13" style="0" width="34.9488372093023"/>
    <col collapsed="false" hidden="false" max="16" min="15" style="0" width="33.1023255813953"/>
    <col collapsed="false" hidden="false" max="17" min="17" style="0" width="53.4093023255814"/>
    <col collapsed="false" hidden="false" max="18" min="18" style="0" width="34.4558139534884"/>
    <col collapsed="false" hidden="false" max="19" min="19" style="156" width="37.0418604651163"/>
    <col collapsed="false" hidden="false" max="20" min="20" style="0" width="62.1441860465116"/>
    <col collapsed="false" hidden="false" max="1025" min="21" style="0" width="9.47441860465116"/>
  </cols>
  <sheetData>
    <row r="1" customFormat="false" ht="15.75" hidden="true" customHeight="false" outlineLevel="0" collapsed="false">
      <c r="D1" s="132"/>
    </row>
    <row r="2" customFormat="false" ht="8.25" hidden="false" customHeight="true" outlineLevel="0" collapsed="false">
      <c r="D2" s="132"/>
    </row>
    <row r="3" customFormat="false" ht="8.25" hidden="false" customHeight="true" outlineLevel="0" collapsed="false">
      <c r="D3" s="132"/>
    </row>
    <row r="4" customFormat="false" ht="35.1" hidden="false" customHeight="true" outlineLevel="0" collapsed="false">
      <c r="D4" s="132"/>
      <c r="E4" s="133" t="s">
        <v>61</v>
      </c>
      <c r="F4" s="133"/>
      <c r="G4" s="133"/>
      <c r="H4" s="133"/>
      <c r="I4" s="133"/>
    </row>
    <row r="5" customFormat="false" ht="47.25" hidden="false" customHeight="false" outlineLevel="0" collapsed="false">
      <c r="D5" s="132"/>
      <c r="E5" s="135" t="s">
        <v>56</v>
      </c>
      <c r="F5" s="136" t="s">
        <v>57</v>
      </c>
      <c r="G5" s="137" t="s">
        <v>58</v>
      </c>
      <c r="H5" s="136" t="s">
        <v>57</v>
      </c>
      <c r="I5" s="138" t="s">
        <v>59</v>
      </c>
    </row>
    <row r="6" customFormat="false" ht="15.75" hidden="false" customHeight="false" outlineLevel="0" collapsed="false">
      <c r="D6" s="134" t="s">
        <v>60</v>
      </c>
      <c r="F6" s="157" t="str">
        <f aca="false">IF(Donnees!C2="","",Donnees!C2)</f>
        <v>Champ_1</v>
      </c>
      <c r="I6" s="140" t="n">
        <f aca="false">Bilan_Activites!Q78</f>
        <v>0</v>
      </c>
      <c r="J6" s="156"/>
      <c r="K6" s="158"/>
      <c r="L6" s="158"/>
      <c r="M6" s="158"/>
      <c r="N6" s="158"/>
      <c r="O6" s="156"/>
      <c r="P6" s="156"/>
      <c r="Q6" s="156"/>
      <c r="R6" s="156"/>
    </row>
    <row r="7" customFormat="false" ht="15.75" hidden="false" customHeight="false" outlineLevel="0" collapsed="false">
      <c r="D7" s="141" t="str">
        <f aca="false">IF(F7="","",VLOOKUP(F7,plage_Cycle3Ch1,12,0))</f>
        <v/>
      </c>
      <c r="E7" s="142" t="str">
        <f aca="false">IF(Bilan_Activites!P79=0,"",RANK(Bilan_Activites!P79,Bilan_Activites!P$79:P$93,0))</f>
        <v/>
      </c>
      <c r="F7" s="143" t="str">
        <f aca="false">IF(Synthese_Cycle3!E7&lt;&gt;"",Bilan_Activites!E79,"")</f>
        <v/>
      </c>
      <c r="G7" s="144" t="str">
        <f aca="false">IF(Bilan_Activites!Q79=0,"",RANK(Bilan_Activites!Q79,Bilan_Activites!Q$79:Q$93,0))</f>
        <v/>
      </c>
      <c r="H7" s="143" t="str">
        <f aca="false">IF(G7&lt;&gt;"",Bilan_Activites!E79&amp;" : " &amp;Bilan_Activites!Q79&amp;" H.","")</f>
        <v/>
      </c>
      <c r="I7" s="145" t="str">
        <f aca="false">IF(G7&lt;&gt;"",Bilan_Activites!Q79,"")</f>
        <v/>
      </c>
      <c r="J7" s="159"/>
      <c r="K7" s="159"/>
      <c r="L7" s="159"/>
      <c r="M7" s="159"/>
      <c r="N7" s="159"/>
      <c r="O7" s="159"/>
      <c r="P7" s="159"/>
      <c r="Q7" s="159"/>
      <c r="R7" s="159"/>
    </row>
    <row r="8" customFormat="false" ht="15.75" hidden="false" customHeight="false" outlineLevel="0" collapsed="false">
      <c r="D8" s="141" t="str">
        <f aca="false">IF(F8="","",VLOOKUP(F8,plage_Cycle3Ch1,12,0))</f>
        <v/>
      </c>
      <c r="E8" s="146" t="str">
        <f aca="false">IF(Bilan_Activites!P80=0,"",RANK(Bilan_Activites!P80,Bilan_Activites!P$79:P$93,0))</f>
        <v/>
      </c>
      <c r="F8" s="147" t="str">
        <f aca="false">IF(Synthese_Cycle3!E8&lt;&gt;"",Bilan_Activites!E80,"")</f>
        <v/>
      </c>
      <c r="G8" s="148" t="str">
        <f aca="false">IF(Bilan_Activites!Q80=0,"",RANK(Bilan_Activites!Q80,Bilan_Activites!Q$79:Q$93,0))</f>
        <v/>
      </c>
      <c r="H8" s="147" t="str">
        <f aca="false">IF(G8&lt;&gt;"",Bilan_Activites!E80&amp;" : " &amp;Bilan_Activites!Q80&amp;" H.","")</f>
        <v/>
      </c>
      <c r="I8" s="149" t="str">
        <f aca="false">IF(G8&lt;&gt;"",Bilan_Activites!Q80,"")</f>
        <v/>
      </c>
      <c r="J8" s="159"/>
      <c r="K8" s="159"/>
      <c r="L8" s="159"/>
      <c r="M8" s="159"/>
      <c r="N8" s="159"/>
      <c r="O8" s="159"/>
      <c r="P8" s="159"/>
      <c r="Q8" s="159"/>
      <c r="R8" s="159"/>
    </row>
    <row r="9" customFormat="false" ht="15.75" hidden="false" customHeight="false" outlineLevel="0" collapsed="false">
      <c r="D9" s="141" t="str">
        <f aca="false">IF(F9="","",VLOOKUP(F9,plage_Cycle3Ch1,12,0))</f>
        <v/>
      </c>
      <c r="E9" s="146" t="str">
        <f aca="false">IF(Bilan_Activites!P81=0,"",RANK(Bilan_Activites!P81,Bilan_Activites!P$79:P$93,0))</f>
        <v/>
      </c>
      <c r="F9" s="147" t="str">
        <f aca="false">IF(Synthese_Cycle3!E9&lt;&gt;"",Bilan_Activites!E81,"")</f>
        <v/>
      </c>
      <c r="G9" s="148" t="str">
        <f aca="false">IF(Bilan_Activites!Q81=0,"",RANK(Bilan_Activites!Q81,Bilan_Activites!Q$79:Q$93,0))</f>
        <v/>
      </c>
      <c r="H9" s="147" t="str">
        <f aca="false">IF(G9&lt;&gt;"",Bilan_Activites!E81&amp;" : " &amp;Bilan_Activites!Q81&amp;" H.","")</f>
        <v/>
      </c>
      <c r="I9" s="149" t="str">
        <f aca="false">IF(G9&lt;&gt;"",Bilan_Activites!Q81,"")</f>
        <v/>
      </c>
      <c r="J9" s="159"/>
      <c r="K9" s="159"/>
      <c r="L9" s="159"/>
      <c r="M9" s="159"/>
      <c r="N9" s="159"/>
      <c r="O9" s="159"/>
      <c r="P9" s="159"/>
      <c r="Q9" s="159"/>
      <c r="R9" s="159"/>
    </row>
    <row r="10" customFormat="false" ht="15.75" hidden="false" customHeight="false" outlineLevel="0" collapsed="false">
      <c r="D10" s="141" t="str">
        <f aca="false">IF(F10="","",VLOOKUP(F10,plage_Cycle3Ch1,12,0))</f>
        <v/>
      </c>
      <c r="E10" s="146" t="str">
        <f aca="false">IF(Bilan_Activites!P82=0,"",RANK(Bilan_Activites!P82,Bilan_Activites!P$79:P$93,0))</f>
        <v/>
      </c>
      <c r="F10" s="147" t="str">
        <f aca="false">IF(Synthese_Cycle3!E10&lt;&gt;"",Bilan_Activites!E82,"")</f>
        <v/>
      </c>
      <c r="G10" s="148" t="str">
        <f aca="false">IF(Bilan_Activites!Q82=0,"",RANK(Bilan_Activites!Q82,Bilan_Activites!Q$79:Q$93,0))</f>
        <v/>
      </c>
      <c r="H10" s="147" t="str">
        <f aca="false">IF(G10&lt;&gt;"",Bilan_Activites!E82&amp;" : " &amp;Bilan_Activites!Q82&amp;" H.","")</f>
        <v/>
      </c>
      <c r="I10" s="149" t="str">
        <f aca="false">IF(G10&lt;&gt;"",Bilan_Activites!Q82,"")</f>
        <v/>
      </c>
      <c r="J10" s="159"/>
      <c r="K10" s="159"/>
      <c r="L10" s="159"/>
      <c r="M10" s="159"/>
      <c r="N10" s="159"/>
      <c r="O10" s="159"/>
      <c r="P10" s="159"/>
      <c r="Q10" s="159"/>
      <c r="R10" s="159"/>
    </row>
    <row r="11" customFormat="false" ht="15.75" hidden="false" customHeight="false" outlineLevel="0" collapsed="false">
      <c r="D11" s="141" t="str">
        <f aca="false">IF(F11="","",VLOOKUP(F11,plage_Cycle3Ch1,12,0))</f>
        <v/>
      </c>
      <c r="E11" s="146" t="str">
        <f aca="false">IF(Bilan_Activites!P83=0,"",RANK(Bilan_Activites!P83,Bilan_Activites!P$79:P$93,0))</f>
        <v/>
      </c>
      <c r="F11" s="147" t="str">
        <f aca="false">IF(Synthese_Cycle3!E11&lt;&gt;"",Bilan_Activites!E83,"")</f>
        <v/>
      </c>
      <c r="G11" s="148" t="str">
        <f aca="false">IF(Bilan_Activites!Q83=0,"",RANK(Bilan_Activites!Q83,Bilan_Activites!Q$79:Q$93,0))</f>
        <v/>
      </c>
      <c r="H11" s="147" t="str">
        <f aca="false">IF(G11&lt;&gt;"",Bilan_Activites!E83&amp;" : " &amp;Bilan_Activites!Q83&amp;" H.","")</f>
        <v/>
      </c>
      <c r="I11" s="149" t="str">
        <f aca="false">IF(G11&lt;&gt;"",Bilan_Activites!Q83,"")</f>
        <v/>
      </c>
      <c r="J11" s="159"/>
      <c r="K11" s="159"/>
      <c r="L11" s="159"/>
      <c r="M11" s="159"/>
      <c r="N11" s="159"/>
      <c r="O11" s="159"/>
      <c r="P11" s="159"/>
      <c r="Q11" s="159"/>
      <c r="R11" s="159"/>
    </row>
    <row r="12" customFormat="false" ht="15.75" hidden="false" customHeight="false" outlineLevel="0" collapsed="false">
      <c r="D12" s="141" t="str">
        <f aca="false">IF(F12="","",VLOOKUP(F12,plage_Cycle3Ch1,12,0))</f>
        <v/>
      </c>
      <c r="E12" s="146" t="str">
        <f aca="false">IF(Bilan_Activites!P84=0,"",RANK(Bilan_Activites!P84,Bilan_Activites!P$79:P$93,0))</f>
        <v/>
      </c>
      <c r="F12" s="147" t="str">
        <f aca="false">IF(Synthese_Cycle3!E12&lt;&gt;"",Bilan_Activites!E84,"")</f>
        <v/>
      </c>
      <c r="G12" s="148" t="str">
        <f aca="false">IF(Bilan_Activites!Q84=0,"",RANK(Bilan_Activites!Q84,Bilan_Activites!Q$79:Q$93,0))</f>
        <v/>
      </c>
      <c r="H12" s="147" t="str">
        <f aca="false">IF(G12&lt;&gt;"",Bilan_Activites!E84&amp;" : " &amp;Bilan_Activites!Q84&amp;" H.","")</f>
        <v/>
      </c>
      <c r="I12" s="149" t="str">
        <f aca="false">IF(G12&lt;&gt;"",Bilan_Activites!Q84,"")</f>
        <v/>
      </c>
      <c r="J12" s="159"/>
      <c r="K12" s="159"/>
      <c r="L12" s="159"/>
      <c r="M12" s="159"/>
      <c r="N12" s="159"/>
      <c r="O12" s="159"/>
      <c r="P12" s="159"/>
      <c r="Q12" s="159"/>
      <c r="R12" s="159"/>
    </row>
    <row r="13" customFormat="false" ht="15.75" hidden="false" customHeight="false" outlineLevel="0" collapsed="false">
      <c r="D13" s="141" t="str">
        <f aca="false">IF(F13="","",VLOOKUP(F13,plage_Cycle3Ch1,12,0))</f>
        <v/>
      </c>
      <c r="E13" s="146" t="str">
        <f aca="false">IF(Bilan_Activites!P85=0,"",RANK(Bilan_Activites!P85,Bilan_Activites!P$79:P$93,0))</f>
        <v/>
      </c>
      <c r="F13" s="147" t="str">
        <f aca="false">IF(Synthese_Cycle3!E13&lt;&gt;"",Bilan_Activites!E85,"")</f>
        <v/>
      </c>
      <c r="G13" s="148" t="str">
        <f aca="false">IF(Bilan_Activites!Q85=0,"",RANK(Bilan_Activites!Q85,Bilan_Activites!Q$79:Q$93,0))</f>
        <v/>
      </c>
      <c r="H13" s="147" t="str">
        <f aca="false">IF(G13&lt;&gt;"",Bilan_Activites!E85&amp;" : " &amp;Bilan_Activites!Q85&amp;" H.","")</f>
        <v/>
      </c>
      <c r="I13" s="149" t="str">
        <f aca="false">IF(G13&lt;&gt;"",Bilan_Activites!Q85,"")</f>
        <v/>
      </c>
      <c r="J13" s="159"/>
      <c r="K13" s="159"/>
      <c r="L13" s="159"/>
      <c r="M13" s="159"/>
      <c r="N13" s="159"/>
      <c r="O13" s="159"/>
      <c r="P13" s="159"/>
      <c r="Q13" s="159"/>
      <c r="R13" s="159"/>
    </row>
    <row r="14" customFormat="false" ht="15.75" hidden="false" customHeight="false" outlineLevel="0" collapsed="false">
      <c r="D14" s="141" t="str">
        <f aca="false">IF(F14="","",VLOOKUP(F14,plage_Cycle3Ch1,12,0))</f>
        <v/>
      </c>
      <c r="E14" s="146" t="str">
        <f aca="false">IF(Bilan_Activites!P86=0,"",RANK(Bilan_Activites!P86,Bilan_Activites!P$79:P$93,0))</f>
        <v/>
      </c>
      <c r="F14" s="147" t="str">
        <f aca="false">IF(Synthese_Cycle3!E14&lt;&gt;"",Bilan_Activites!E86,"")</f>
        <v/>
      </c>
      <c r="G14" s="148" t="str">
        <f aca="false">IF(Bilan_Activites!Q86=0,"",RANK(Bilan_Activites!Q86,Bilan_Activites!Q$79:Q$93,0))</f>
        <v/>
      </c>
      <c r="H14" s="147" t="str">
        <f aca="false">IF(G14&lt;&gt;"",Bilan_Activites!E86&amp;" : " &amp;Bilan_Activites!Q86&amp;" H.","")</f>
        <v/>
      </c>
      <c r="I14" s="149" t="str">
        <f aca="false">IF(G14&lt;&gt;"",Bilan_Activites!Q86,"")</f>
        <v/>
      </c>
      <c r="J14" s="159"/>
      <c r="K14" s="159"/>
      <c r="L14" s="159"/>
      <c r="M14" s="159"/>
      <c r="N14" s="159"/>
      <c r="O14" s="159"/>
      <c r="P14" s="159"/>
      <c r="Q14" s="159"/>
      <c r="R14" s="159"/>
    </row>
    <row r="15" customFormat="false" ht="15.75" hidden="false" customHeight="false" outlineLevel="0" collapsed="false">
      <c r="D15" s="141" t="str">
        <f aca="false">IF(F15="","",VLOOKUP(F15,plage_Cycle3Ch1,12,0))</f>
        <v/>
      </c>
      <c r="E15" s="146" t="str">
        <f aca="false">IF(Bilan_Activites!P87=0,"",RANK(Bilan_Activites!P87,Bilan_Activites!P$79:P$93,0))</f>
        <v/>
      </c>
      <c r="F15" s="147" t="str">
        <f aca="false">IF(Synthese_Cycle3!E15&lt;&gt;"",Bilan_Activites!E87,"")</f>
        <v/>
      </c>
      <c r="G15" s="148" t="str">
        <f aca="false">IF(Bilan_Activites!Q87=0,"",RANK(Bilan_Activites!Q87,Bilan_Activites!Q$79:Q$93,0))</f>
        <v/>
      </c>
      <c r="H15" s="147" t="str">
        <f aca="false">IF(G15&lt;&gt;"",Bilan_Activites!E87&amp;" : " &amp;Bilan_Activites!Q87&amp;" H.","")</f>
        <v/>
      </c>
      <c r="I15" s="149" t="str">
        <f aca="false">IF(G15&lt;&gt;"",Bilan_Activites!Q87,"")</f>
        <v/>
      </c>
      <c r="J15" s="159"/>
      <c r="K15" s="159"/>
      <c r="L15" s="159"/>
      <c r="M15" s="159"/>
      <c r="N15" s="159"/>
      <c r="O15" s="159"/>
      <c r="P15" s="159"/>
      <c r="Q15" s="159"/>
      <c r="R15" s="159"/>
    </row>
    <row r="16" customFormat="false" ht="15.75" hidden="false" customHeight="false" outlineLevel="0" collapsed="false">
      <c r="D16" s="141" t="str">
        <f aca="false">IF(F16="","",VLOOKUP(F16,plage_Cycle3Ch1,12,0))</f>
        <v/>
      </c>
      <c r="E16" s="146" t="str">
        <f aca="false">IF(Bilan_Activites!P88=0,"",RANK(Bilan_Activites!P88,Bilan_Activites!P$79:P$93,0))</f>
        <v/>
      </c>
      <c r="F16" s="147" t="str">
        <f aca="false">IF(Synthese_Cycle3!E16&lt;&gt;"",Bilan_Activites!E88,"")</f>
        <v/>
      </c>
      <c r="G16" s="148" t="str">
        <f aca="false">IF(Bilan_Activites!Q88=0,"",RANK(Bilan_Activites!Q88,Bilan_Activites!Q$79:Q$93,0))</f>
        <v/>
      </c>
      <c r="H16" s="147" t="str">
        <f aca="false">IF(G16&lt;&gt;"",Bilan_Activites!E88&amp;" : " &amp;Bilan_Activites!Q88&amp;" H.","")</f>
        <v/>
      </c>
      <c r="I16" s="149" t="str">
        <f aca="false">IF(G16&lt;&gt;"",Bilan_Activites!Q88,"")</f>
        <v/>
      </c>
      <c r="J16" s="159"/>
      <c r="K16" s="159"/>
      <c r="L16" s="159"/>
      <c r="M16" s="159"/>
      <c r="N16" s="159"/>
      <c r="O16" s="159"/>
      <c r="P16" s="159"/>
      <c r="Q16" s="159"/>
      <c r="R16" s="159"/>
    </row>
    <row r="17" customFormat="false" ht="15.75" hidden="false" customHeight="false" outlineLevel="0" collapsed="false">
      <c r="D17" s="141" t="str">
        <f aca="false">IF(F17="","",VLOOKUP(F17,plage_Cycle3Ch1,12,0))</f>
        <v/>
      </c>
      <c r="E17" s="146" t="str">
        <f aca="false">IF(Bilan_Activites!P89=0,"",RANK(Bilan_Activites!P89,Bilan_Activites!P$79:P$93,0))</f>
        <v/>
      </c>
      <c r="F17" s="147" t="str">
        <f aca="false">IF(Synthese_Cycle3!E17&lt;&gt;"",Bilan_Activites!E89,"")</f>
        <v/>
      </c>
      <c r="G17" s="148" t="str">
        <f aca="false">IF(Bilan_Activites!Q89=0,"",RANK(Bilan_Activites!Q89,Bilan_Activites!Q$79:Q$93,0))</f>
        <v/>
      </c>
      <c r="H17" s="147" t="str">
        <f aca="false">IF(G17&lt;&gt;"",Bilan_Activites!E89&amp;" : " &amp;Bilan_Activites!Q89&amp;" H.","")</f>
        <v/>
      </c>
      <c r="I17" s="149" t="str">
        <f aca="false">IF(G17&lt;&gt;"",Bilan_Activites!Q89,"")</f>
        <v/>
      </c>
      <c r="J17" s="159"/>
      <c r="K17" s="159"/>
      <c r="L17" s="159"/>
      <c r="M17" s="159"/>
      <c r="N17" s="159"/>
      <c r="O17" s="159"/>
      <c r="P17" s="159"/>
      <c r="Q17" s="159"/>
      <c r="R17" s="159"/>
    </row>
    <row r="18" customFormat="false" ht="15.75" hidden="false" customHeight="false" outlineLevel="0" collapsed="false">
      <c r="D18" s="141" t="str">
        <f aca="false">IF(F18="","",VLOOKUP(F18,plage_Cycle3Ch1,12,0))</f>
        <v/>
      </c>
      <c r="E18" s="146" t="str">
        <f aca="false">IF(Bilan_Activites!P90=0,"",RANK(Bilan_Activites!P90,Bilan_Activites!P$79:P$93,0))</f>
        <v/>
      </c>
      <c r="F18" s="147" t="str">
        <f aca="false">IF(Synthese_Cycle3!E18&lt;&gt;"",Bilan_Activites!E90,"")</f>
        <v/>
      </c>
      <c r="G18" s="148" t="str">
        <f aca="false">IF(Bilan_Activites!Q90=0,"",RANK(Bilan_Activites!Q90,Bilan_Activites!Q$79:Q$93,0))</f>
        <v/>
      </c>
      <c r="H18" s="147" t="str">
        <f aca="false">IF(G18&lt;&gt;"",Bilan_Activites!E90&amp;" : " &amp;Bilan_Activites!Q90&amp;" H.","")</f>
        <v/>
      </c>
      <c r="I18" s="149" t="str">
        <f aca="false">IF(G18&lt;&gt;"",Bilan_Activites!Q90,"")</f>
        <v/>
      </c>
      <c r="J18" s="159"/>
      <c r="K18" s="159"/>
      <c r="L18" s="159"/>
      <c r="M18" s="159"/>
      <c r="N18" s="159"/>
      <c r="O18" s="159"/>
      <c r="P18" s="159"/>
      <c r="Q18" s="159"/>
      <c r="R18" s="159"/>
    </row>
    <row r="19" customFormat="false" ht="15.75" hidden="false" customHeight="false" outlineLevel="0" collapsed="false">
      <c r="D19" s="141" t="str">
        <f aca="false">IF(F19="","",VLOOKUP(F19,plage_Cycle3Ch1,12,0))</f>
        <v/>
      </c>
      <c r="E19" s="146" t="str">
        <f aca="false">IF(Bilan_Activites!P91=0,"",RANK(Bilan_Activites!P91,Bilan_Activites!P$79:P$93,0))</f>
        <v/>
      </c>
      <c r="F19" s="147" t="str">
        <f aca="false">IF(Synthese_Cycle3!E19&lt;&gt;"",Bilan_Activites!E91,"")</f>
        <v/>
      </c>
      <c r="G19" s="148" t="str">
        <f aca="false">IF(Bilan_Activites!Q91=0,"",RANK(Bilan_Activites!Q91,Bilan_Activites!Q$79:Q$93,0))</f>
        <v/>
      </c>
      <c r="H19" s="147" t="str">
        <f aca="false">IF(G19&lt;&gt;"",Bilan_Activites!E91&amp;" : " &amp;Bilan_Activites!Q91&amp;" H.","")</f>
        <v/>
      </c>
      <c r="I19" s="149" t="str">
        <f aca="false">IF(G19&lt;&gt;"",Bilan_Activites!Q91,"")</f>
        <v/>
      </c>
      <c r="J19" s="159"/>
      <c r="K19" s="159"/>
      <c r="L19" s="159"/>
      <c r="M19" s="159"/>
      <c r="N19" s="159"/>
      <c r="O19" s="159"/>
      <c r="P19" s="159"/>
      <c r="Q19" s="159"/>
      <c r="R19" s="159"/>
    </row>
    <row r="20" customFormat="false" ht="15.75" hidden="false" customHeight="false" outlineLevel="0" collapsed="false">
      <c r="D20" s="141" t="str">
        <f aca="false">IF(F20="","",VLOOKUP(F20,plage_Cycle3Ch1,12,0))</f>
        <v/>
      </c>
      <c r="E20" s="146" t="str">
        <f aca="false">IF(Bilan_Activites!P92=0,"",RANK(Bilan_Activites!P92,Bilan_Activites!P$79:P$93,0))</f>
        <v/>
      </c>
      <c r="F20" s="147" t="str">
        <f aca="false">IF(Synthese_Cycle3!E20&lt;&gt;"",Bilan_Activites!E92,"")</f>
        <v/>
      </c>
      <c r="G20" s="148" t="str">
        <f aca="false">IF(Bilan_Activites!Q92=0,"",RANK(Bilan_Activites!Q92,Bilan_Activites!Q$79:Q$93,0))</f>
        <v/>
      </c>
      <c r="H20" s="147" t="str">
        <f aca="false">IF(G20&lt;&gt;"",Bilan_Activites!E92&amp;" : " &amp;Bilan_Activites!Q92&amp;" H.","")</f>
        <v/>
      </c>
      <c r="I20" s="149" t="str">
        <f aca="false">IF(G20&lt;&gt;"",Bilan_Activites!Q92,"")</f>
        <v/>
      </c>
      <c r="J20" s="159"/>
      <c r="K20" s="159"/>
      <c r="L20" s="159"/>
      <c r="M20" s="159"/>
      <c r="N20" s="159"/>
      <c r="O20" s="159"/>
      <c r="P20" s="159"/>
      <c r="Q20" s="159"/>
      <c r="R20" s="159"/>
    </row>
    <row r="21" customFormat="false" ht="15.75" hidden="false" customHeight="false" outlineLevel="0" collapsed="false">
      <c r="D21" s="141" t="str">
        <f aca="false">IF(F21="","",VLOOKUP(F21,plage_Cycle3Ch1,12,0))</f>
        <v/>
      </c>
      <c r="E21" s="150" t="str">
        <f aca="false">IF(Bilan_Activites!P93=0,"",RANK(Bilan_Activites!P93,Bilan_Activites!P$79:P$93,0))</f>
        <v/>
      </c>
      <c r="F21" s="151" t="str">
        <f aca="false">IF(Synthese_Cycle3!E21&lt;&gt;"",Bilan_Activites!E93,"")</f>
        <v/>
      </c>
      <c r="G21" s="152" t="str">
        <f aca="false">IF(Bilan_Activites!Q93=0,"",RANK(Bilan_Activites!Q93,Bilan_Activites!Q$79:Q$93,0))</f>
        <v/>
      </c>
      <c r="H21" s="151" t="str">
        <f aca="false">IF(G21&lt;&gt;"",Bilan_Activites!E93&amp;" : " &amp;Bilan_Activites!Q93&amp;" H.","")</f>
        <v/>
      </c>
      <c r="I21" s="153" t="str">
        <f aca="false">IF(G21&lt;&gt;"",Bilan_Activites!Q93,"")</f>
        <v/>
      </c>
      <c r="J21" s="159"/>
      <c r="K21" s="159"/>
      <c r="L21" s="159"/>
      <c r="M21" s="159"/>
      <c r="N21" s="159"/>
      <c r="O21" s="159"/>
      <c r="P21" s="159"/>
      <c r="Q21" s="159"/>
      <c r="R21" s="159"/>
    </row>
    <row r="22" customFormat="false" ht="15.75" hidden="false" customHeight="false" outlineLevel="0" collapsed="false">
      <c r="D22" s="132"/>
      <c r="E22" s="154"/>
      <c r="F22" s="155"/>
      <c r="H22" s="155"/>
      <c r="Q22" s="159"/>
      <c r="R22" s="159"/>
    </row>
    <row r="23" customFormat="false" ht="15.75" hidden="false" customHeight="false" outlineLevel="0" collapsed="false">
      <c r="D23" s="132"/>
      <c r="F23" s="139" t="str">
        <f aca="false">IF(Donnees!D$2="","",Donnees!D$2)</f>
        <v>Champ_2</v>
      </c>
      <c r="I23" s="140" t="n">
        <f aca="false">Bilan_Activites!Q95</f>
        <v>0</v>
      </c>
    </row>
    <row r="24" customFormat="false" ht="15.75" hidden="false" customHeight="false" outlineLevel="0" collapsed="false">
      <c r="D24" s="141" t="str">
        <f aca="false">IF(F24="","",VLOOKUP(F24,plage_cycle3Ch2,12,0))</f>
        <v/>
      </c>
      <c r="E24" s="142" t="str">
        <f aca="false">IF(Bilan_Activites!P96=0,"",RANK(Bilan_Activites!P96,Bilan_Activites!P$96:P$110,0))</f>
        <v/>
      </c>
      <c r="F24" s="143" t="str">
        <f aca="false">IF(Synthese_Cycle3!E24&lt;&gt;"",Bilan_Activites!E96,"")</f>
        <v/>
      </c>
      <c r="G24" s="144" t="str">
        <f aca="false">IF(Bilan_Activites!Q96=0,"",RANK(Bilan_Activites!Q96,Bilan_Activites!Q$96:Q$110,0))</f>
        <v/>
      </c>
      <c r="H24" s="143" t="str">
        <f aca="false">IF(G24&lt;&gt;"",Bilan_Activites!E96&amp;" : " &amp;Bilan_Activites!Q96&amp;" H.","")</f>
        <v/>
      </c>
      <c r="I24" s="145" t="str">
        <f aca="false">IF(G24&lt;&gt;"",Bilan_Activites!Q96,"")</f>
        <v/>
      </c>
    </row>
    <row r="25" customFormat="false" ht="15.75" hidden="false" customHeight="false" outlineLevel="0" collapsed="false">
      <c r="D25" s="141" t="str">
        <f aca="false">IF(F25="","",VLOOKUP(F25,plage_cycle3Ch2,12,0))</f>
        <v/>
      </c>
      <c r="E25" s="142" t="str">
        <f aca="false">IF(Bilan_Activites!P97=0,"",RANK(Bilan_Activites!P97,Bilan_Activites!P$96:P$110,0))</f>
        <v/>
      </c>
      <c r="F25" s="147" t="str">
        <f aca="false">IF(Synthese_Cycle3!E25&lt;&gt;"",Bilan_Activites!E97,"")</f>
        <v/>
      </c>
      <c r="G25" s="144" t="str">
        <f aca="false">IF(Bilan_Activites!Q97=0,"",RANK(Bilan_Activites!Q97,Bilan_Activites!Q$96:Q$110,0))</f>
        <v/>
      </c>
      <c r="H25" s="147" t="str">
        <f aca="false">IF(G25&lt;&gt;"",Bilan_Activites!E97&amp;" : " &amp;Bilan_Activites!Q97&amp;" H.","")</f>
        <v/>
      </c>
      <c r="I25" s="149" t="str">
        <f aca="false">IF(G25&lt;&gt;"",Bilan_Activites!Q97,"")</f>
        <v/>
      </c>
    </row>
    <row r="26" customFormat="false" ht="15.75" hidden="false" customHeight="false" outlineLevel="0" collapsed="false">
      <c r="D26" s="141" t="str">
        <f aca="false">IF(F26="","",VLOOKUP(F26,plage_cycle3Ch2,12,0))</f>
        <v/>
      </c>
      <c r="E26" s="142" t="str">
        <f aca="false">IF(Bilan_Activites!P98=0,"",RANK(Bilan_Activites!P98,Bilan_Activites!P$96:P$110,0))</f>
        <v/>
      </c>
      <c r="F26" s="147" t="str">
        <f aca="false">IF(Synthese_Cycle3!E26&lt;&gt;"",Bilan_Activites!E98,"")</f>
        <v/>
      </c>
      <c r="G26" s="144" t="str">
        <f aca="false">IF(Bilan_Activites!Q98=0,"",RANK(Bilan_Activites!Q98,Bilan_Activites!Q$96:Q$110,0))</f>
        <v/>
      </c>
      <c r="H26" s="147" t="str">
        <f aca="false">IF(G26&lt;&gt;"",Bilan_Activites!E98&amp;" : " &amp;Bilan_Activites!Q98&amp;" H.","")</f>
        <v/>
      </c>
      <c r="I26" s="149" t="str">
        <f aca="false">IF(G26&lt;&gt;"",Bilan_Activites!Q98,"")</f>
        <v/>
      </c>
    </row>
    <row r="27" customFormat="false" ht="15.75" hidden="false" customHeight="false" outlineLevel="0" collapsed="false">
      <c r="D27" s="141" t="str">
        <f aca="false">IF(F27="","",VLOOKUP(F27,plage_cycle3Ch2,12,0))</f>
        <v/>
      </c>
      <c r="E27" s="142" t="str">
        <f aca="false">IF(Bilan_Activites!P99=0,"",RANK(Bilan_Activites!P99,Bilan_Activites!P$96:P$110,0))</f>
        <v/>
      </c>
      <c r="F27" s="147" t="str">
        <f aca="false">IF(Synthese_Cycle3!E27&lt;&gt;"",Bilan_Activites!E99,"")</f>
        <v/>
      </c>
      <c r="G27" s="144" t="str">
        <f aca="false">IF(Bilan_Activites!Q99=0,"",RANK(Bilan_Activites!Q99,Bilan_Activites!Q$96:Q$110,0))</f>
        <v/>
      </c>
      <c r="H27" s="147" t="str">
        <f aca="false">IF(G27&lt;&gt;"",Bilan_Activites!E99&amp;" : " &amp;Bilan_Activites!Q99&amp;" H.","")</f>
        <v/>
      </c>
      <c r="I27" s="149" t="str">
        <f aca="false">IF(G27&lt;&gt;"",Bilan_Activites!Q99,"")</f>
        <v/>
      </c>
    </row>
    <row r="28" customFormat="false" ht="15.75" hidden="false" customHeight="false" outlineLevel="0" collapsed="false">
      <c r="D28" s="141" t="str">
        <f aca="false">IF(F28="","",VLOOKUP(F28,plage_cycle3Ch2,12,0))</f>
        <v/>
      </c>
      <c r="E28" s="142" t="str">
        <f aca="false">IF(Bilan_Activites!P100=0,"",RANK(Bilan_Activites!P100,Bilan_Activites!P$96:P$110,0))</f>
        <v/>
      </c>
      <c r="F28" s="147" t="str">
        <f aca="false">IF(Synthese_Cycle3!E28&lt;&gt;"",Bilan_Activites!E100,"")</f>
        <v/>
      </c>
      <c r="G28" s="144" t="str">
        <f aca="false">IF(Bilan_Activites!Q100=0,"",RANK(Bilan_Activites!Q100,Bilan_Activites!Q$96:Q$110,0))</f>
        <v/>
      </c>
      <c r="H28" s="147" t="str">
        <f aca="false">IF(G28&lt;&gt;"",Bilan_Activites!E100&amp;" : " &amp;Bilan_Activites!Q100&amp;" H.","")</f>
        <v/>
      </c>
      <c r="I28" s="149" t="str">
        <f aca="false">IF(G28&lt;&gt;"",Bilan_Activites!Q100,"")</f>
        <v/>
      </c>
    </row>
    <row r="29" customFormat="false" ht="15.75" hidden="false" customHeight="false" outlineLevel="0" collapsed="false">
      <c r="D29" s="141" t="str">
        <f aca="false">IF(F29="","",VLOOKUP(F29,plage_cycle3Ch2,12,0))</f>
        <v/>
      </c>
      <c r="E29" s="142" t="str">
        <f aca="false">IF(Bilan_Activites!P101=0,"",RANK(Bilan_Activites!P101,Bilan_Activites!P$96:P$110,0))</f>
        <v/>
      </c>
      <c r="F29" s="147" t="str">
        <f aca="false">IF(Synthese_Cycle3!E29&lt;&gt;"",Bilan_Activites!E101,"")</f>
        <v/>
      </c>
      <c r="G29" s="144" t="str">
        <f aca="false">IF(Bilan_Activites!Q101=0,"",RANK(Bilan_Activites!Q101,Bilan_Activites!Q$96:Q$110,0))</f>
        <v/>
      </c>
      <c r="H29" s="147" t="str">
        <f aca="false">IF(G29&lt;&gt;"",Bilan_Activites!E101&amp;" : " &amp;Bilan_Activites!Q101&amp;" H.","")</f>
        <v/>
      </c>
      <c r="I29" s="149" t="str">
        <f aca="false">IF(G29&lt;&gt;"",Bilan_Activites!Q101,"")</f>
        <v/>
      </c>
    </row>
    <row r="30" customFormat="false" ht="15.75" hidden="false" customHeight="false" outlineLevel="0" collapsed="false">
      <c r="D30" s="141" t="str">
        <f aca="false">IF(F30="","",VLOOKUP(F30,plage_cycle3Ch2,12,0))</f>
        <v/>
      </c>
      <c r="E30" s="142" t="str">
        <f aca="false">IF(Bilan_Activites!P102=0,"",RANK(Bilan_Activites!P102,Bilan_Activites!P$96:P$110,0))</f>
        <v/>
      </c>
      <c r="F30" s="147" t="str">
        <f aca="false">IF(Synthese_Cycle3!E30&lt;&gt;"",Bilan_Activites!E102,"")</f>
        <v/>
      </c>
      <c r="G30" s="144" t="str">
        <f aca="false">IF(Bilan_Activites!Q102=0,"",RANK(Bilan_Activites!Q102,Bilan_Activites!Q$96:Q$110,0))</f>
        <v/>
      </c>
      <c r="H30" s="147" t="str">
        <f aca="false">IF(G30&lt;&gt;"",Bilan_Activites!E102&amp;" : " &amp;Bilan_Activites!Q102&amp;" H.","")</f>
        <v/>
      </c>
      <c r="I30" s="149" t="str">
        <f aca="false">IF(G30&lt;&gt;"",Bilan_Activites!Q102,"")</f>
        <v/>
      </c>
    </row>
    <row r="31" customFormat="false" ht="15.75" hidden="false" customHeight="false" outlineLevel="0" collapsed="false">
      <c r="D31" s="141" t="str">
        <f aca="false">IF(F31="","",VLOOKUP(F31,plage_cycle3Ch2,12,0))</f>
        <v/>
      </c>
      <c r="E31" s="142" t="str">
        <f aca="false">IF(Bilan_Activites!P103=0,"",RANK(Bilan_Activites!P103,Bilan_Activites!P$96:P$110,0))</f>
        <v/>
      </c>
      <c r="F31" s="147" t="str">
        <f aca="false">IF(Synthese_Cycle3!E31&lt;&gt;"",Bilan_Activites!E103,"")</f>
        <v/>
      </c>
      <c r="G31" s="144" t="str">
        <f aca="false">IF(Bilan_Activites!Q103=0,"",RANK(Bilan_Activites!Q103,Bilan_Activites!Q$96:Q$110,0))</f>
        <v/>
      </c>
      <c r="H31" s="147" t="str">
        <f aca="false">IF(G31&lt;&gt;"",Bilan_Activites!E103&amp;" : " &amp;Bilan_Activites!Q103&amp;" H.","")</f>
        <v/>
      </c>
      <c r="I31" s="149" t="str">
        <f aca="false">IF(G31&lt;&gt;"",Bilan_Activites!Q103,"")</f>
        <v/>
      </c>
    </row>
    <row r="32" customFormat="false" ht="15.75" hidden="false" customHeight="false" outlineLevel="0" collapsed="false">
      <c r="D32" s="141" t="str">
        <f aca="false">IF(F32="","",VLOOKUP(F32,plage_cycle3Ch2,12,0))</f>
        <v/>
      </c>
      <c r="E32" s="142" t="str">
        <f aca="false">IF(Bilan_Activites!P104=0,"",RANK(Bilan_Activites!P104,Bilan_Activites!P$96:P$110,0))</f>
        <v/>
      </c>
      <c r="F32" s="147" t="str">
        <f aca="false">IF(Synthese_Cycle3!E32&lt;&gt;"",Bilan_Activites!E104,"")</f>
        <v/>
      </c>
      <c r="G32" s="144" t="str">
        <f aca="false">IF(Bilan_Activites!Q104=0,"",RANK(Bilan_Activites!Q104,Bilan_Activites!Q$96:Q$110,0))</f>
        <v/>
      </c>
      <c r="H32" s="147" t="str">
        <f aca="false">IF(G32&lt;&gt;"",Bilan_Activites!E104&amp;" : " &amp;Bilan_Activites!Q104&amp;" H.","")</f>
        <v/>
      </c>
      <c r="I32" s="149" t="str">
        <f aca="false">IF(G32&lt;&gt;"",Bilan_Activites!Q104,"")</f>
        <v/>
      </c>
    </row>
    <row r="33" customFormat="false" ht="15.75" hidden="false" customHeight="false" outlineLevel="0" collapsed="false">
      <c r="D33" s="141" t="str">
        <f aca="false">IF(F33="","",VLOOKUP(F33,plage_cycle3Ch2,12,0))</f>
        <v/>
      </c>
      <c r="E33" s="142" t="str">
        <f aca="false">IF(Bilan_Activites!P105=0,"",RANK(Bilan_Activites!P105,Bilan_Activites!P$96:P$110,0))</f>
        <v/>
      </c>
      <c r="F33" s="147" t="str">
        <f aca="false">IF(Synthese_Cycle3!E33&lt;&gt;"",Bilan_Activites!E105,"")</f>
        <v/>
      </c>
      <c r="G33" s="144" t="str">
        <f aca="false">IF(Bilan_Activites!Q105=0,"",RANK(Bilan_Activites!Q105,Bilan_Activites!Q$96:Q$110,0))</f>
        <v/>
      </c>
      <c r="H33" s="147" t="str">
        <f aca="false">IF(G33&lt;&gt;"",Bilan_Activites!E105&amp;" : " &amp;Bilan_Activites!Q105&amp;" H.","")</f>
        <v/>
      </c>
      <c r="I33" s="149" t="str">
        <f aca="false">IF(G33&lt;&gt;"",Bilan_Activites!Q105,"")</f>
        <v/>
      </c>
    </row>
    <row r="34" customFormat="false" ht="15.75" hidden="false" customHeight="false" outlineLevel="0" collapsed="false">
      <c r="D34" s="141" t="str">
        <f aca="false">IF(F34="","",VLOOKUP(F34,plage_cycle3Ch2,12,0))</f>
        <v/>
      </c>
      <c r="E34" s="142" t="str">
        <f aca="false">IF(Bilan_Activites!P106=0,"",RANK(Bilan_Activites!P106,Bilan_Activites!P$96:P$110,0))</f>
        <v/>
      </c>
      <c r="F34" s="147" t="str">
        <f aca="false">IF(Synthese_Cycle3!E34&lt;&gt;"",Bilan_Activites!E106,"")</f>
        <v/>
      </c>
      <c r="G34" s="144" t="str">
        <f aca="false">IF(Bilan_Activites!Q106=0,"",RANK(Bilan_Activites!Q106,Bilan_Activites!Q$96:Q$110,0))</f>
        <v/>
      </c>
      <c r="H34" s="147" t="str">
        <f aca="false">IF(G34&lt;&gt;"",Bilan_Activites!E106&amp;" : " &amp;Bilan_Activites!Q106&amp;" H.","")</f>
        <v/>
      </c>
      <c r="I34" s="149" t="str">
        <f aca="false">IF(G34&lt;&gt;"",Bilan_Activites!Q106,"")</f>
        <v/>
      </c>
    </row>
    <row r="35" customFormat="false" ht="15.75" hidden="false" customHeight="false" outlineLevel="0" collapsed="false">
      <c r="D35" s="141" t="str">
        <f aca="false">IF(F35="","",VLOOKUP(F35,plage_cycle3Ch2,12,0))</f>
        <v/>
      </c>
      <c r="E35" s="142" t="str">
        <f aca="false">IF(Bilan_Activites!P107=0,"",RANK(Bilan_Activites!P107,Bilan_Activites!P$96:P$110,0))</f>
        <v/>
      </c>
      <c r="F35" s="147" t="str">
        <f aca="false">IF(Synthese_Cycle3!E35&lt;&gt;"",Bilan_Activites!E107,"")</f>
        <v/>
      </c>
      <c r="G35" s="144" t="str">
        <f aca="false">IF(Bilan_Activites!Q107=0,"",RANK(Bilan_Activites!Q107,Bilan_Activites!Q$96:Q$110,0))</f>
        <v/>
      </c>
      <c r="H35" s="147" t="str">
        <f aca="false">IF(G35&lt;&gt;"",Bilan_Activites!E107&amp;" : " &amp;Bilan_Activites!Q107&amp;" H.","")</f>
        <v/>
      </c>
      <c r="I35" s="149" t="str">
        <f aca="false">IF(G35&lt;&gt;"",Bilan_Activites!Q107,"")</f>
        <v/>
      </c>
    </row>
    <row r="36" customFormat="false" ht="15.75" hidden="false" customHeight="false" outlineLevel="0" collapsed="false">
      <c r="D36" s="141" t="str">
        <f aca="false">IF(F36="","",VLOOKUP(F36,plage_cycle3Ch2,12,0))</f>
        <v/>
      </c>
      <c r="E36" s="142" t="str">
        <f aca="false">IF(Bilan_Activites!P108=0,"",RANK(Bilan_Activites!P108,Bilan_Activites!P$96:P$110,0))</f>
        <v/>
      </c>
      <c r="F36" s="147" t="str">
        <f aca="false">IF(Synthese_Cycle3!E36&lt;&gt;"",Bilan_Activites!E108,"")</f>
        <v/>
      </c>
      <c r="G36" s="144" t="str">
        <f aca="false">IF(Bilan_Activites!Q108=0,"",RANK(Bilan_Activites!Q108,Bilan_Activites!Q$96:Q$110,0))</f>
        <v/>
      </c>
      <c r="H36" s="147" t="str">
        <f aca="false">IF(G36&lt;&gt;"",Bilan_Activites!E108&amp;" : " &amp;Bilan_Activites!Q108&amp;" H.","")</f>
        <v/>
      </c>
      <c r="I36" s="149" t="str">
        <f aca="false">IF(G36&lt;&gt;"",Bilan_Activites!Q108,"")</f>
        <v/>
      </c>
    </row>
    <row r="37" customFormat="false" ht="15.75" hidden="false" customHeight="false" outlineLevel="0" collapsed="false">
      <c r="D37" s="141" t="str">
        <f aca="false">IF(F37="","",VLOOKUP(F37,plage_cycle3Ch2,12,0))</f>
        <v/>
      </c>
      <c r="E37" s="142" t="str">
        <f aca="false">IF(Bilan_Activites!P109=0,"",RANK(Bilan_Activites!P109,Bilan_Activites!P$96:P$110,0))</f>
        <v/>
      </c>
      <c r="F37" s="147" t="str">
        <f aca="false">IF(Synthese_Cycle3!E37&lt;&gt;"",Bilan_Activites!E109,"")</f>
        <v/>
      </c>
      <c r="G37" s="144" t="str">
        <f aca="false">IF(Bilan_Activites!Q109=0,"",RANK(Bilan_Activites!Q109,Bilan_Activites!Q$96:Q$110,0))</f>
        <v/>
      </c>
      <c r="H37" s="147" t="str">
        <f aca="false">IF(G37&lt;&gt;"",Bilan_Activites!E109&amp;" : " &amp;Bilan_Activites!Q109&amp;" H.","")</f>
        <v/>
      </c>
      <c r="I37" s="149" t="str">
        <f aca="false">IF(G37&lt;&gt;"",Bilan_Activites!Q109,"")</f>
        <v/>
      </c>
    </row>
    <row r="38" customFormat="false" ht="15.75" hidden="false" customHeight="false" outlineLevel="0" collapsed="false">
      <c r="D38" s="141" t="str">
        <f aca="false">IF(F38="","",VLOOKUP(F38,plage_cycle3Ch2,12,0))</f>
        <v/>
      </c>
      <c r="E38" s="142" t="str">
        <f aca="false">IF(Bilan_Activites!P110=0,"",RANK(Bilan_Activites!P110,Bilan_Activites!P$96:P$110,0))</f>
        <v/>
      </c>
      <c r="F38" s="151" t="str">
        <f aca="false">IF(Synthese_Cycle3!E38&lt;&gt;"",Bilan_Activites!E110,"")</f>
        <v/>
      </c>
      <c r="G38" s="144" t="str">
        <f aca="false">IF(Bilan_Activites!Q110=0,"",RANK(Bilan_Activites!Q110,Bilan_Activites!Q$96:Q$110,0))</f>
        <v/>
      </c>
      <c r="H38" s="151" t="str">
        <f aca="false">IF(G38&lt;&gt;"",Bilan_Activites!E110&amp;" : " &amp;Bilan_Activites!Q110&amp;" H.","")</f>
        <v/>
      </c>
      <c r="I38" s="153" t="str">
        <f aca="false">IF(G38&lt;&gt;"",Bilan_Activites!Q110,"")</f>
        <v/>
      </c>
    </row>
    <row r="39" customFormat="false" ht="15.75" hidden="false" customHeight="false" outlineLevel="0" collapsed="false">
      <c r="D39" s="132"/>
    </row>
    <row r="40" customFormat="false" ht="15.75" hidden="false" customHeight="false" outlineLevel="0" collapsed="false">
      <c r="D40" s="132"/>
      <c r="F40" s="139" t="str">
        <f aca="false">IF(Donnees!E$2="","",Donnees!E$2)</f>
        <v>Champ_3</v>
      </c>
      <c r="I40" s="140" t="n">
        <f aca="false">Bilan_Activites!Q112</f>
        <v>0</v>
      </c>
    </row>
    <row r="41" customFormat="false" ht="15.75" hidden="false" customHeight="false" outlineLevel="0" collapsed="false">
      <c r="D41" s="141" t="str">
        <f aca="false">IF(F41="","",VLOOKUP(F41,plage_cycle3Ch3,12,0))</f>
        <v/>
      </c>
      <c r="E41" s="142" t="str">
        <f aca="false">IF(Bilan_Activites!P113=0,"",RANK(Bilan_Activites!P113,Bilan_Activites!P$113:P$127,0))</f>
        <v/>
      </c>
      <c r="F41" s="143" t="str">
        <f aca="false">IF(Synthese_Cycle3!E41&lt;&gt;"",Bilan_Activites!E113,"")</f>
        <v/>
      </c>
      <c r="G41" s="144" t="str">
        <f aca="false">IF(Bilan_Activites!Q113=0,"",RANK(Bilan_Activites!Q113,Bilan_Activites!Q$113:Q$127,0))</f>
        <v/>
      </c>
      <c r="H41" s="143" t="str">
        <f aca="false">IF(G41&lt;&gt;"",Bilan_Activites!E113&amp;" : " &amp;Bilan_Activites!Q113&amp;" H.","")</f>
        <v/>
      </c>
      <c r="I41" s="145" t="str">
        <f aca="false">IF(G41&lt;&gt;"",Bilan_Activites!Q113,"")</f>
        <v/>
      </c>
    </row>
    <row r="42" customFormat="false" ht="15.75" hidden="false" customHeight="false" outlineLevel="0" collapsed="false">
      <c r="D42" s="141" t="str">
        <f aca="false">IF(F42="","",VLOOKUP(F42,plage_cycle3Ch3,12,0))</f>
        <v/>
      </c>
      <c r="E42" s="146" t="str">
        <f aca="false">IF(Bilan_Activites!P114=0,"",RANK(Bilan_Activites!P114,Bilan_Activites!P$113:P$127,0))</f>
        <v/>
      </c>
      <c r="F42" s="147" t="str">
        <f aca="false">IF(Synthese_Cycle3!E42&lt;&gt;"",Bilan_Activites!E114,"")</f>
        <v/>
      </c>
      <c r="G42" s="148" t="str">
        <f aca="false">IF(Bilan_Activites!Q114=0,"",RANK(Bilan_Activites!Q114,Bilan_Activites!Q$113:Q$127,0))</f>
        <v/>
      </c>
      <c r="H42" s="147" t="str">
        <f aca="false">IF(G42&lt;&gt;"",Bilan_Activites!E114&amp;" : " &amp;Bilan_Activites!Q114&amp;" H.","")</f>
        <v/>
      </c>
      <c r="I42" s="149" t="str">
        <f aca="false">IF(G42&lt;&gt;"",Bilan_Activites!Q114,"")</f>
        <v/>
      </c>
    </row>
    <row r="43" customFormat="false" ht="15.75" hidden="false" customHeight="false" outlineLevel="0" collapsed="false">
      <c r="D43" s="141" t="str">
        <f aca="false">IF(F43="","",VLOOKUP(F43,plage_cycle3Ch3,12,0))</f>
        <v/>
      </c>
      <c r="E43" s="146" t="str">
        <f aca="false">IF(Bilan_Activites!P115=0,"",RANK(Bilan_Activites!P115,Bilan_Activites!P$113:P$127,0))</f>
        <v/>
      </c>
      <c r="F43" s="147" t="str">
        <f aca="false">IF(Synthese_Cycle3!E43&lt;&gt;"",Bilan_Activites!E115,"")</f>
        <v/>
      </c>
      <c r="G43" s="148" t="str">
        <f aca="false">IF(Bilan_Activites!Q115=0,"",RANK(Bilan_Activites!Q115,Bilan_Activites!Q$113:Q$127,0))</f>
        <v/>
      </c>
      <c r="H43" s="147" t="str">
        <f aca="false">IF(G43&lt;&gt;"",Bilan_Activites!E115&amp;" : " &amp;Bilan_Activites!Q115&amp;" H.","")</f>
        <v/>
      </c>
      <c r="I43" s="149" t="str">
        <f aca="false">IF(G43&lt;&gt;"",Bilan_Activites!Q115,"")</f>
        <v/>
      </c>
    </row>
    <row r="44" customFormat="false" ht="15.75" hidden="false" customHeight="false" outlineLevel="0" collapsed="false">
      <c r="D44" s="141" t="str">
        <f aca="false">IF(F44="","",VLOOKUP(F44,plage_cycle3Ch3,12,0))</f>
        <v/>
      </c>
      <c r="E44" s="146" t="str">
        <f aca="false">IF(Bilan_Activites!P116=0,"",RANK(Bilan_Activites!P116,Bilan_Activites!P$113:P$127,0))</f>
        <v/>
      </c>
      <c r="F44" s="147" t="str">
        <f aca="false">IF(Synthese_Cycle3!E44&lt;&gt;"",Bilan_Activites!E116,"")</f>
        <v/>
      </c>
      <c r="G44" s="148" t="str">
        <f aca="false">IF(Bilan_Activites!Q116=0,"",RANK(Bilan_Activites!Q116,Bilan_Activites!Q$113:Q$127,0))</f>
        <v/>
      </c>
      <c r="H44" s="147" t="str">
        <f aca="false">IF(G44&lt;&gt;"",Bilan_Activites!E116&amp;" : " &amp;Bilan_Activites!Q116&amp;" H.","")</f>
        <v/>
      </c>
      <c r="I44" s="149" t="str">
        <f aca="false">IF(G44&lt;&gt;"",Bilan_Activites!Q116,"")</f>
        <v/>
      </c>
    </row>
    <row r="45" customFormat="false" ht="15.75" hidden="false" customHeight="false" outlineLevel="0" collapsed="false">
      <c r="D45" s="141" t="str">
        <f aca="false">IF(F45="","",VLOOKUP(F45,plage_cycle3Ch3,12,0))</f>
        <v/>
      </c>
      <c r="E45" s="146" t="str">
        <f aca="false">IF(Bilan_Activites!P117=0,"",RANK(Bilan_Activites!P117,Bilan_Activites!P$113:P$127,0))</f>
        <v/>
      </c>
      <c r="F45" s="147" t="str">
        <f aca="false">IF(Synthese_Cycle3!E45&lt;&gt;"",Bilan_Activites!E117,"")</f>
        <v/>
      </c>
      <c r="G45" s="148" t="str">
        <f aca="false">IF(Bilan_Activites!Q117=0,"",RANK(Bilan_Activites!Q117,Bilan_Activites!Q$113:Q$127,0))</f>
        <v/>
      </c>
      <c r="H45" s="147" t="str">
        <f aca="false">IF(G45&lt;&gt;"",Bilan_Activites!E117&amp;" : " &amp;Bilan_Activites!Q117&amp;" H.","")</f>
        <v/>
      </c>
      <c r="I45" s="149" t="str">
        <f aca="false">IF(G45&lt;&gt;"",Bilan_Activites!Q117,"")</f>
        <v/>
      </c>
    </row>
    <row r="46" customFormat="false" ht="15.75" hidden="false" customHeight="false" outlineLevel="0" collapsed="false">
      <c r="D46" s="141" t="str">
        <f aca="false">IF(F46="","",VLOOKUP(F46,plage_cycle3Ch3,12,0))</f>
        <v/>
      </c>
      <c r="E46" s="146" t="str">
        <f aca="false">IF(Bilan_Activites!P118=0,"",RANK(Bilan_Activites!P118,Bilan_Activites!P$113:P$127,0))</f>
        <v/>
      </c>
      <c r="F46" s="147" t="str">
        <f aca="false">IF(Synthese_Cycle3!E46&lt;&gt;"",Bilan_Activites!E118,"")</f>
        <v/>
      </c>
      <c r="G46" s="148" t="str">
        <f aca="false">IF(Bilan_Activites!Q118=0,"",RANK(Bilan_Activites!Q118,Bilan_Activites!Q$113:Q$127,0))</f>
        <v/>
      </c>
      <c r="H46" s="147" t="str">
        <f aca="false">IF(G46&lt;&gt;"",Bilan_Activites!E118&amp;" : " &amp;Bilan_Activites!Q118&amp;" H.","")</f>
        <v/>
      </c>
      <c r="I46" s="149" t="str">
        <f aca="false">IF(G46&lt;&gt;"",Bilan_Activites!Q118,"")</f>
        <v/>
      </c>
    </row>
    <row r="47" customFormat="false" ht="15.75" hidden="false" customHeight="false" outlineLevel="0" collapsed="false">
      <c r="D47" s="141" t="str">
        <f aca="false">IF(F47="","",VLOOKUP(F47,plage_cycle3Ch3,12,0))</f>
        <v/>
      </c>
      <c r="E47" s="146" t="str">
        <f aca="false">IF(Bilan_Activites!P119=0,"",RANK(Bilan_Activites!P119,Bilan_Activites!P$113:P$127,0))</f>
        <v/>
      </c>
      <c r="F47" s="147" t="str">
        <f aca="false">IF(Synthese_Cycle3!E47&lt;&gt;"",Bilan_Activites!E119,"")</f>
        <v/>
      </c>
      <c r="G47" s="148" t="str">
        <f aca="false">IF(Bilan_Activites!Q119=0,"",RANK(Bilan_Activites!Q119,Bilan_Activites!Q$113:Q$127,0))</f>
        <v/>
      </c>
      <c r="H47" s="147" t="str">
        <f aca="false">IF(G47&lt;&gt;"",Bilan_Activites!E119&amp;" : " &amp;Bilan_Activites!Q119&amp;" H.","")</f>
        <v/>
      </c>
      <c r="I47" s="149" t="str">
        <f aca="false">IF(G47&lt;&gt;"",Bilan_Activites!Q119,"")</f>
        <v/>
      </c>
    </row>
    <row r="48" customFormat="false" ht="15.75" hidden="false" customHeight="false" outlineLevel="0" collapsed="false">
      <c r="D48" s="141" t="str">
        <f aca="false">IF(F48="","",VLOOKUP(F48,plage_cycle3Ch3,12,0))</f>
        <v/>
      </c>
      <c r="E48" s="146" t="str">
        <f aca="false">IF(Bilan_Activites!P120=0,"",RANK(Bilan_Activites!P120,Bilan_Activites!P$113:P$127,0))</f>
        <v/>
      </c>
      <c r="F48" s="147" t="str">
        <f aca="false">IF(Synthese_Cycle3!E48&lt;&gt;"",Bilan_Activites!E120,"")</f>
        <v/>
      </c>
      <c r="G48" s="148" t="str">
        <f aca="false">IF(Bilan_Activites!Q120=0,"",RANK(Bilan_Activites!Q120,Bilan_Activites!Q$113:Q$127,0))</f>
        <v/>
      </c>
      <c r="H48" s="147" t="str">
        <f aca="false">IF(G48&lt;&gt;"",Bilan_Activites!E120&amp;" : " &amp;Bilan_Activites!Q120&amp;" H.","")</f>
        <v/>
      </c>
      <c r="I48" s="149" t="str">
        <f aca="false">IF(G48&lt;&gt;"",Bilan_Activites!Q120,"")</f>
        <v/>
      </c>
    </row>
    <row r="49" customFormat="false" ht="15.75" hidden="false" customHeight="false" outlineLevel="0" collapsed="false">
      <c r="D49" s="141" t="str">
        <f aca="false">IF(F49="","",VLOOKUP(F49,plage_cycle3Ch3,12,0))</f>
        <v/>
      </c>
      <c r="E49" s="146" t="str">
        <f aca="false">IF(Bilan_Activites!P121=0,"",RANK(Bilan_Activites!P121,Bilan_Activites!P$113:P$127,0))</f>
        <v/>
      </c>
      <c r="F49" s="147" t="str">
        <f aca="false">IF(Synthese_Cycle3!E49&lt;&gt;"",Bilan_Activites!E121,"")</f>
        <v/>
      </c>
      <c r="G49" s="148" t="str">
        <f aca="false">IF(Bilan_Activites!Q121=0,"",RANK(Bilan_Activites!Q121,Bilan_Activites!Q$113:Q$127,0))</f>
        <v/>
      </c>
      <c r="H49" s="147" t="str">
        <f aca="false">IF(G49&lt;&gt;"",Bilan_Activites!E121&amp;" : " &amp;Bilan_Activites!Q121&amp;" H.","")</f>
        <v/>
      </c>
      <c r="I49" s="149" t="str">
        <f aca="false">IF(G49&lt;&gt;"",Bilan_Activites!Q121,"")</f>
        <v/>
      </c>
    </row>
    <row r="50" customFormat="false" ht="15.75" hidden="false" customHeight="false" outlineLevel="0" collapsed="false">
      <c r="D50" s="141" t="str">
        <f aca="false">IF(F50="","",VLOOKUP(F50,plage_cycle3Ch3,12,0))</f>
        <v/>
      </c>
      <c r="E50" s="146" t="str">
        <f aca="false">IF(Bilan_Activites!P122=0,"",RANK(Bilan_Activites!P122,Bilan_Activites!P$113:P$127,0))</f>
        <v/>
      </c>
      <c r="F50" s="147" t="str">
        <f aca="false">IF(Synthese_Cycle3!E50&lt;&gt;"",Bilan_Activites!E122,"")</f>
        <v/>
      </c>
      <c r="G50" s="148" t="str">
        <f aca="false">IF(Bilan_Activites!Q122=0,"",RANK(Bilan_Activites!Q122,Bilan_Activites!Q$113:Q$127,0))</f>
        <v/>
      </c>
      <c r="H50" s="147" t="str">
        <f aca="false">IF(G50&lt;&gt;"",Bilan_Activites!E122&amp;" : " &amp;Bilan_Activites!Q122&amp;" H.","")</f>
        <v/>
      </c>
      <c r="I50" s="149" t="str">
        <f aca="false">IF(G50&lt;&gt;"",Bilan_Activites!Q122,"")</f>
        <v/>
      </c>
    </row>
    <row r="51" customFormat="false" ht="15.75" hidden="false" customHeight="false" outlineLevel="0" collapsed="false">
      <c r="D51" s="141" t="str">
        <f aca="false">IF(F51="","",VLOOKUP(F51,plage_cycle3Ch3,12,0))</f>
        <v/>
      </c>
      <c r="E51" s="146" t="str">
        <f aca="false">IF(Bilan_Activites!P123=0,"",RANK(Bilan_Activites!P123,Bilan_Activites!P$113:P$127,0))</f>
        <v/>
      </c>
      <c r="F51" s="147" t="str">
        <f aca="false">IF(Synthese_Cycle3!E51&lt;&gt;"",Bilan_Activites!E123,"")</f>
        <v/>
      </c>
      <c r="G51" s="148" t="str">
        <f aca="false">IF(Bilan_Activites!Q123=0,"",RANK(Bilan_Activites!Q123,Bilan_Activites!Q$113:Q$127,0))</f>
        <v/>
      </c>
      <c r="H51" s="147" t="str">
        <f aca="false">IF(G51&lt;&gt;"",Bilan_Activites!E123&amp;" : " &amp;Bilan_Activites!Q123&amp;" H.","")</f>
        <v/>
      </c>
      <c r="I51" s="149" t="str">
        <f aca="false">IF(G51&lt;&gt;"",Bilan_Activites!Q123,"")</f>
        <v/>
      </c>
    </row>
    <row r="52" customFormat="false" ht="15.75" hidden="false" customHeight="false" outlineLevel="0" collapsed="false">
      <c r="D52" s="141" t="str">
        <f aca="false">IF(F52="","",VLOOKUP(F52,plage_cycle3Ch3,12,0))</f>
        <v/>
      </c>
      <c r="E52" s="146" t="str">
        <f aca="false">IF(Bilan_Activites!P124=0,"",RANK(Bilan_Activites!P124,Bilan_Activites!P$113:P$127,0))</f>
        <v/>
      </c>
      <c r="F52" s="147" t="str">
        <f aca="false">IF(Synthese_Cycle3!E52&lt;&gt;"",Bilan_Activites!E124,"")</f>
        <v/>
      </c>
      <c r="G52" s="148" t="str">
        <f aca="false">IF(Bilan_Activites!Q124=0,"",RANK(Bilan_Activites!Q124,Bilan_Activites!Q$113:Q$127,0))</f>
        <v/>
      </c>
      <c r="H52" s="147" t="str">
        <f aca="false">IF(G52&lt;&gt;"",Bilan_Activites!E124&amp;" : " &amp;Bilan_Activites!Q124&amp;" H.","")</f>
        <v/>
      </c>
      <c r="I52" s="149" t="str">
        <f aca="false">IF(G52&lt;&gt;"",Bilan_Activites!Q124,"")</f>
        <v/>
      </c>
    </row>
    <row r="53" customFormat="false" ht="15.75" hidden="false" customHeight="false" outlineLevel="0" collapsed="false">
      <c r="D53" s="141" t="str">
        <f aca="false">IF(F53="","",VLOOKUP(F53,plage_cycle3Ch3,12,0))</f>
        <v/>
      </c>
      <c r="E53" s="146" t="str">
        <f aca="false">IF(Bilan_Activites!P125=0,"",RANK(Bilan_Activites!P125,Bilan_Activites!P$113:P$127,0))</f>
        <v/>
      </c>
      <c r="F53" s="147" t="str">
        <f aca="false">IF(Synthese_Cycle3!E53&lt;&gt;"",Bilan_Activites!E125,"")</f>
        <v/>
      </c>
      <c r="G53" s="148" t="str">
        <f aca="false">IF(Bilan_Activites!Q125=0,"",RANK(Bilan_Activites!Q125,Bilan_Activites!Q$113:Q$127,0))</f>
        <v/>
      </c>
      <c r="H53" s="147" t="str">
        <f aca="false">IF(G53&lt;&gt;"",Bilan_Activites!E125&amp;" : " &amp;Bilan_Activites!Q125&amp;" H.","")</f>
        <v/>
      </c>
      <c r="I53" s="149" t="str">
        <f aca="false">IF(G53&lt;&gt;"",Bilan_Activites!Q125,"")</f>
        <v/>
      </c>
    </row>
    <row r="54" customFormat="false" ht="15.75" hidden="false" customHeight="false" outlineLevel="0" collapsed="false">
      <c r="D54" s="141" t="str">
        <f aca="false">IF(F54="","",VLOOKUP(F54,plage_cycle3Ch3,12,0))</f>
        <v/>
      </c>
      <c r="E54" s="146" t="str">
        <f aca="false">IF(Bilan_Activites!P126=0,"",RANK(Bilan_Activites!P126,Bilan_Activites!P$113:P$127,0))</f>
        <v/>
      </c>
      <c r="F54" s="147" t="str">
        <f aca="false">IF(Synthese_Cycle3!E54&lt;&gt;"",Bilan_Activites!E126,"")</f>
        <v/>
      </c>
      <c r="G54" s="148" t="str">
        <f aca="false">IF(Bilan_Activites!Q126=0,"",RANK(Bilan_Activites!Q126,Bilan_Activites!Q$113:Q$127,0))</f>
        <v/>
      </c>
      <c r="H54" s="147" t="str">
        <f aca="false">IF(G54&lt;&gt;"",Bilan_Activites!E126&amp;" : " &amp;Bilan_Activites!Q126&amp;" H.","")</f>
        <v/>
      </c>
      <c r="I54" s="149" t="str">
        <f aca="false">IF(G54&lt;&gt;"",Bilan_Activites!Q126,"")</f>
        <v/>
      </c>
    </row>
    <row r="55" customFormat="false" ht="15.75" hidden="false" customHeight="false" outlineLevel="0" collapsed="false">
      <c r="D55" s="141" t="str">
        <f aca="false">IF(F55="","",VLOOKUP(F55,plage_cycle3Ch3,12,0))</f>
        <v/>
      </c>
      <c r="E55" s="150" t="str">
        <f aca="false">IF(Bilan_Activites!P127=0,"",RANK(Bilan_Activites!P127,Bilan_Activites!P$113:P$127,0))</f>
        <v/>
      </c>
      <c r="F55" s="151" t="str">
        <f aca="false">IF(Synthese_Cycle3!E55&lt;&gt;"",Bilan_Activites!E127,"")</f>
        <v/>
      </c>
      <c r="G55" s="152" t="str">
        <f aca="false">IF(Bilan_Activites!Q127=0,"",RANK(Bilan_Activites!Q127,Bilan_Activites!Q$113:Q$127,0))</f>
        <v/>
      </c>
      <c r="H55" s="151" t="str">
        <f aca="false">IF(G55&lt;&gt;"",Bilan_Activites!E127&amp;" : " &amp;Bilan_Activites!Q127&amp;" H.","")</f>
        <v/>
      </c>
      <c r="I55" s="153" t="str">
        <f aca="false">IF(G55&lt;&gt;"",Bilan_Activites!Q127,"")</f>
        <v/>
      </c>
    </row>
    <row r="56" customFormat="false" ht="15.75" hidden="false" customHeight="false" outlineLevel="0" collapsed="false">
      <c r="D56" s="132"/>
    </row>
    <row r="57" customFormat="false" ht="15.75" hidden="false" customHeight="false" outlineLevel="0" collapsed="false">
      <c r="D57" s="132"/>
      <c r="F57" s="139" t="str">
        <f aca="false">IF(Donnees!F$2="","",Donnees!F$2)</f>
        <v>Champ_4</v>
      </c>
      <c r="I57" s="140" t="n">
        <f aca="false">Bilan_Activites!Q129</f>
        <v>0</v>
      </c>
    </row>
    <row r="58" customFormat="false" ht="15.75" hidden="false" customHeight="false" outlineLevel="0" collapsed="false">
      <c r="D58" s="141" t="str">
        <f aca="false">IF(F58="","",VLOOKUP(F58,plage_cycle3Ch4,12,0))</f>
        <v/>
      </c>
      <c r="E58" s="142" t="str">
        <f aca="false">IF(Bilan_Activites!P130=0,"",RANK(Bilan_Activites!P130,Bilan_Activites!P$130:P$144,0))</f>
        <v/>
      </c>
      <c r="F58" s="143" t="str">
        <f aca="false">IF(Synthese_Cycle3!E58&lt;&gt;"",Bilan_Activites!E130,"")</f>
        <v/>
      </c>
      <c r="G58" s="144" t="str">
        <f aca="false">IF(Bilan_Activites!Q130=0,"",RANK(Bilan_Activites!Q130,Bilan_Activites!Q$130:Q$144,0))</f>
        <v/>
      </c>
      <c r="H58" s="143" t="str">
        <f aca="false">IF(G58&lt;&gt;"",Bilan_Activites!E130&amp;" : " &amp;Bilan_Activites!Q130&amp;" H.","")</f>
        <v/>
      </c>
      <c r="I58" s="145" t="str">
        <f aca="false">IF(G58&lt;&gt;"",Bilan_Activites!Q130,"")</f>
        <v/>
      </c>
    </row>
    <row r="59" customFormat="false" ht="15.75" hidden="false" customHeight="false" outlineLevel="0" collapsed="false">
      <c r="D59" s="141" t="str">
        <f aca="false">IF(F59="","",VLOOKUP(F59,plage_cycle3Ch4,12,0))</f>
        <v/>
      </c>
      <c r="E59" s="146" t="str">
        <f aca="false">IF(Bilan_Activites!P131=0,"",RANK(Bilan_Activites!P131,Bilan_Activites!P$130:P$144,0))</f>
        <v/>
      </c>
      <c r="F59" s="147" t="str">
        <f aca="false">IF(Synthese_Cycle3!E59&lt;&gt;"",Bilan_Activites!E131,"")</f>
        <v/>
      </c>
      <c r="G59" s="148" t="str">
        <f aca="false">IF(Bilan_Activites!Q131=0,"",RANK(Bilan_Activites!Q131,Bilan_Activites!Q$130:Q$144,0))</f>
        <v/>
      </c>
      <c r="H59" s="147" t="str">
        <f aca="false">IF(G59&lt;&gt;"",Bilan_Activites!E131&amp;" : " &amp;Bilan_Activites!Q131&amp;" H.","")</f>
        <v/>
      </c>
      <c r="I59" s="149" t="str">
        <f aca="false">IF(G59&lt;&gt;"",Bilan_Activites!Q131,"")</f>
        <v/>
      </c>
    </row>
    <row r="60" customFormat="false" ht="15.75" hidden="false" customHeight="false" outlineLevel="0" collapsed="false">
      <c r="D60" s="141" t="str">
        <f aca="false">IF(F60="","",VLOOKUP(F60,plage_cycle3Ch4,12,0))</f>
        <v/>
      </c>
      <c r="E60" s="146" t="str">
        <f aca="false">IF(Bilan_Activites!P132=0,"",RANK(Bilan_Activites!P132,Bilan_Activites!P$130:P$144,0))</f>
        <v/>
      </c>
      <c r="F60" s="147" t="str">
        <f aca="false">IF(Synthese_Cycle3!E60&lt;&gt;"",Bilan_Activites!E132,"")</f>
        <v/>
      </c>
      <c r="G60" s="148" t="str">
        <f aca="false">IF(Bilan_Activites!Q132=0,"",RANK(Bilan_Activites!Q132,Bilan_Activites!Q$130:Q$144,0))</f>
        <v/>
      </c>
      <c r="H60" s="147" t="str">
        <f aca="false">IF(G60&lt;&gt;"",Bilan_Activites!E132&amp;" : " &amp;Bilan_Activites!Q132&amp;" H.","")</f>
        <v/>
      </c>
      <c r="I60" s="149" t="str">
        <f aca="false">IF(G60&lt;&gt;"",Bilan_Activites!Q132,"")</f>
        <v/>
      </c>
    </row>
    <row r="61" customFormat="false" ht="15.75" hidden="false" customHeight="false" outlineLevel="0" collapsed="false">
      <c r="D61" s="141" t="str">
        <f aca="false">IF(F61="","",VLOOKUP(F61,plage_cycle3Ch4,12,0))</f>
        <v/>
      </c>
      <c r="E61" s="146" t="str">
        <f aca="false">IF(Bilan_Activites!P133=0,"",RANK(Bilan_Activites!P133,Bilan_Activites!P$130:P$144,0))</f>
        <v/>
      </c>
      <c r="F61" s="147" t="str">
        <f aca="false">IF(Synthese_Cycle3!E61&lt;&gt;"",Bilan_Activites!E133,"")</f>
        <v/>
      </c>
      <c r="G61" s="148" t="str">
        <f aca="false">IF(Bilan_Activites!Q133=0,"",RANK(Bilan_Activites!Q133,Bilan_Activites!Q$130:Q$144,0))</f>
        <v/>
      </c>
      <c r="H61" s="147" t="str">
        <f aca="false">IF(G61&lt;&gt;"",Bilan_Activites!E133&amp;" : " &amp;Bilan_Activites!Q133&amp;" H.","")</f>
        <v/>
      </c>
      <c r="I61" s="149" t="str">
        <f aca="false">IF(G61&lt;&gt;"",Bilan_Activites!Q133,"")</f>
        <v/>
      </c>
    </row>
    <row r="62" customFormat="false" ht="15.75" hidden="false" customHeight="false" outlineLevel="0" collapsed="false">
      <c r="D62" s="141" t="str">
        <f aca="false">IF(F62="","",VLOOKUP(F62,plage_cycle3Ch4,12,0))</f>
        <v/>
      </c>
      <c r="E62" s="146" t="str">
        <f aca="false">IF(Bilan_Activites!P134=0,"",RANK(Bilan_Activites!P134,Bilan_Activites!P$130:P$144,0))</f>
        <v/>
      </c>
      <c r="F62" s="147" t="str">
        <f aca="false">IF(Synthese_Cycle3!E62&lt;&gt;"",Bilan_Activites!E134,"")</f>
        <v/>
      </c>
      <c r="G62" s="148" t="str">
        <f aca="false">IF(Bilan_Activites!Q134=0,"",RANK(Bilan_Activites!Q134,Bilan_Activites!Q$130:Q$144,0))</f>
        <v/>
      </c>
      <c r="H62" s="147" t="str">
        <f aca="false">IF(G62&lt;&gt;"",Bilan_Activites!E134&amp;" : " &amp;Bilan_Activites!Q134&amp;" H.","")</f>
        <v/>
      </c>
      <c r="I62" s="149" t="str">
        <f aca="false">IF(G62&lt;&gt;"",Bilan_Activites!Q134,"")</f>
        <v/>
      </c>
    </row>
    <row r="63" customFormat="false" ht="15.75" hidden="false" customHeight="false" outlineLevel="0" collapsed="false">
      <c r="D63" s="141" t="str">
        <f aca="false">IF(F63="","",VLOOKUP(F63,plage_cycle3Ch4,12,0))</f>
        <v/>
      </c>
      <c r="E63" s="146" t="str">
        <f aca="false">IF(Bilan_Activites!P135=0,"",RANK(Bilan_Activites!P135,Bilan_Activites!P$130:P$144,0))</f>
        <v/>
      </c>
      <c r="F63" s="147" t="str">
        <f aca="false">IF(Synthese_Cycle3!E63&lt;&gt;"",Bilan_Activites!E135,"")</f>
        <v/>
      </c>
      <c r="G63" s="148" t="str">
        <f aca="false">IF(Bilan_Activites!Q135=0,"",RANK(Bilan_Activites!Q135,Bilan_Activites!Q$130:Q$144,0))</f>
        <v/>
      </c>
      <c r="H63" s="147" t="str">
        <f aca="false">IF(G63&lt;&gt;"",Bilan_Activites!E135&amp;" : " &amp;Bilan_Activites!Q135&amp;" H.","")</f>
        <v/>
      </c>
      <c r="I63" s="149" t="str">
        <f aca="false">IF(G63&lt;&gt;"",Bilan_Activites!Q135,"")</f>
        <v/>
      </c>
    </row>
    <row r="64" customFormat="false" ht="15.75" hidden="false" customHeight="false" outlineLevel="0" collapsed="false">
      <c r="D64" s="141" t="str">
        <f aca="false">IF(F64="","",VLOOKUP(F64,plage_cycle3Ch4,12,0))</f>
        <v/>
      </c>
      <c r="E64" s="146" t="str">
        <f aca="false">IF(Bilan_Activites!P136=0,"",RANK(Bilan_Activites!P136,Bilan_Activites!P$130:P$144,0))</f>
        <v/>
      </c>
      <c r="F64" s="147" t="str">
        <f aca="false">IF(Synthese_Cycle3!E64&lt;&gt;"",Bilan_Activites!E136,"")</f>
        <v/>
      </c>
      <c r="G64" s="148" t="str">
        <f aca="false">IF(Bilan_Activites!Q136=0,"",RANK(Bilan_Activites!Q136,Bilan_Activites!Q$130:Q$144,0))</f>
        <v/>
      </c>
      <c r="H64" s="147" t="str">
        <f aca="false">IF(G64&lt;&gt;"",Bilan_Activites!E136&amp;" : " &amp;Bilan_Activites!Q136&amp;" H.","")</f>
        <v/>
      </c>
      <c r="I64" s="149" t="str">
        <f aca="false">IF(G64&lt;&gt;"",Bilan_Activites!Q136,"")</f>
        <v/>
      </c>
    </row>
    <row r="65" customFormat="false" ht="15.75" hidden="false" customHeight="false" outlineLevel="0" collapsed="false">
      <c r="D65" s="141" t="str">
        <f aca="false">IF(F65="","",VLOOKUP(F65,plage_cycle3Ch4,12,0))</f>
        <v/>
      </c>
      <c r="E65" s="146" t="str">
        <f aca="false">IF(Bilan_Activites!P137=0,"",RANK(Bilan_Activites!P137,Bilan_Activites!P$130:P$144,0))</f>
        <v/>
      </c>
      <c r="F65" s="147" t="str">
        <f aca="false">IF(Synthese_Cycle3!E65&lt;&gt;"",Bilan_Activites!E137,"")</f>
        <v/>
      </c>
      <c r="G65" s="148" t="str">
        <f aca="false">IF(Bilan_Activites!Q137=0,"",RANK(Bilan_Activites!Q137,Bilan_Activites!Q$130:Q$144,0))</f>
        <v/>
      </c>
      <c r="H65" s="147" t="str">
        <f aca="false">IF(G65&lt;&gt;"",Bilan_Activites!E137&amp;" : " &amp;Bilan_Activites!Q137&amp;" H.","")</f>
        <v/>
      </c>
      <c r="I65" s="149" t="str">
        <f aca="false">IF(G65&lt;&gt;"",Bilan_Activites!Q137,"")</f>
        <v/>
      </c>
    </row>
    <row r="66" customFormat="false" ht="15.75" hidden="false" customHeight="false" outlineLevel="0" collapsed="false">
      <c r="D66" s="141" t="str">
        <f aca="false">IF(F66="","",VLOOKUP(F66,plage_cycle3Ch4,12,0))</f>
        <v/>
      </c>
      <c r="E66" s="146" t="str">
        <f aca="false">IF(Bilan_Activites!P138=0,"",RANK(Bilan_Activites!P138,Bilan_Activites!P$130:P$144,0))</f>
        <v/>
      </c>
      <c r="F66" s="147" t="str">
        <f aca="false">IF(Synthese_Cycle3!E66&lt;&gt;"",Bilan_Activites!E138,"")</f>
        <v/>
      </c>
      <c r="G66" s="148" t="str">
        <f aca="false">IF(Bilan_Activites!Q138=0,"",RANK(Bilan_Activites!Q138,Bilan_Activites!Q$130:Q$144,0))</f>
        <v/>
      </c>
      <c r="H66" s="147" t="str">
        <f aca="false">IF(G66&lt;&gt;"",Bilan_Activites!E138&amp;" : " &amp;Bilan_Activites!Q138&amp;" H.","")</f>
        <v/>
      </c>
      <c r="I66" s="149" t="str">
        <f aca="false">IF(G66&lt;&gt;"",Bilan_Activites!Q138,"")</f>
        <v/>
      </c>
    </row>
    <row r="67" customFormat="false" ht="15.75" hidden="false" customHeight="false" outlineLevel="0" collapsed="false">
      <c r="D67" s="141" t="str">
        <f aca="false">IF(F67="","",VLOOKUP(F67,plage_cycle3Ch4,12,0))</f>
        <v/>
      </c>
      <c r="E67" s="146" t="str">
        <f aca="false">IF(Bilan_Activites!P139=0,"",RANK(Bilan_Activites!P139,Bilan_Activites!P$130:P$144,0))</f>
        <v/>
      </c>
      <c r="F67" s="147" t="str">
        <f aca="false">IF(Synthese_Cycle3!E67&lt;&gt;"",Bilan_Activites!E139,"")</f>
        <v/>
      </c>
      <c r="G67" s="148" t="str">
        <f aca="false">IF(Bilan_Activites!Q139=0,"",RANK(Bilan_Activites!Q139,Bilan_Activites!Q$130:Q$144,0))</f>
        <v/>
      </c>
      <c r="H67" s="147" t="str">
        <f aca="false">IF(G67&lt;&gt;"",Bilan_Activites!E139&amp;" : " &amp;Bilan_Activites!Q139&amp;" H.","")</f>
        <v/>
      </c>
      <c r="I67" s="149" t="str">
        <f aca="false">IF(G67&lt;&gt;"",Bilan_Activites!Q139,"")</f>
        <v/>
      </c>
    </row>
    <row r="68" customFormat="false" ht="15.75" hidden="false" customHeight="false" outlineLevel="0" collapsed="false">
      <c r="D68" s="141" t="str">
        <f aca="false">IF(F68="","",VLOOKUP(F68,plage_cycle3Ch4,12,0))</f>
        <v/>
      </c>
      <c r="E68" s="146" t="str">
        <f aca="false">IF(Bilan_Activites!P140=0,"",RANK(Bilan_Activites!P140,Bilan_Activites!P$130:P$144,0))</f>
        <v/>
      </c>
      <c r="F68" s="147" t="str">
        <f aca="false">IF(Synthese_Cycle3!E68&lt;&gt;"",Bilan_Activites!E140,"")</f>
        <v/>
      </c>
      <c r="G68" s="148" t="str">
        <f aca="false">IF(Bilan_Activites!Q140=0,"",RANK(Bilan_Activites!Q140,Bilan_Activites!Q$130:Q$144,0))</f>
        <v/>
      </c>
      <c r="H68" s="147" t="str">
        <f aca="false">IF(G68&lt;&gt;"",Bilan_Activites!E140&amp;" : " &amp;Bilan_Activites!Q140&amp;" H.","")</f>
        <v/>
      </c>
      <c r="I68" s="149" t="str">
        <f aca="false">IF(G68&lt;&gt;"",Bilan_Activites!Q140,"")</f>
        <v/>
      </c>
    </row>
    <row r="69" customFormat="false" ht="15.75" hidden="false" customHeight="false" outlineLevel="0" collapsed="false">
      <c r="D69" s="141" t="str">
        <f aca="false">IF(F69="","",VLOOKUP(F69,plage_cycle3Ch4,12,0))</f>
        <v/>
      </c>
      <c r="E69" s="146" t="str">
        <f aca="false">IF(Bilan_Activites!P141=0,"",RANK(Bilan_Activites!P141,Bilan_Activites!P$130:P$144,0))</f>
        <v/>
      </c>
      <c r="F69" s="147" t="str">
        <f aca="false">IF(Synthese_Cycle3!E69&lt;&gt;"",Bilan_Activites!E141,"")</f>
        <v/>
      </c>
      <c r="G69" s="148" t="str">
        <f aca="false">IF(Bilan_Activites!Q141=0,"",RANK(Bilan_Activites!Q141,Bilan_Activites!Q$130:Q$144,0))</f>
        <v/>
      </c>
      <c r="H69" s="147" t="str">
        <f aca="false">IF(G69&lt;&gt;"",Bilan_Activites!E141&amp;" : " &amp;Bilan_Activites!Q141&amp;" H.","")</f>
        <v/>
      </c>
      <c r="I69" s="149" t="str">
        <f aca="false">IF(G69&lt;&gt;"",Bilan_Activites!Q141,"")</f>
        <v/>
      </c>
    </row>
    <row r="70" customFormat="false" ht="15.75" hidden="false" customHeight="false" outlineLevel="0" collapsed="false">
      <c r="D70" s="141" t="str">
        <f aca="false">IF(F70="","",VLOOKUP(F70,plage_cycle3Ch4,12,0))</f>
        <v/>
      </c>
      <c r="E70" s="146" t="str">
        <f aca="false">IF(Bilan_Activites!P142=0,"",RANK(Bilan_Activites!P142,Bilan_Activites!P$130:P$144,0))</f>
        <v/>
      </c>
      <c r="F70" s="147" t="str">
        <f aca="false">IF(Synthese_Cycle3!E70&lt;&gt;"",Bilan_Activites!E142,"")</f>
        <v/>
      </c>
      <c r="G70" s="148" t="str">
        <f aca="false">IF(Bilan_Activites!Q142=0,"",RANK(Bilan_Activites!Q142,Bilan_Activites!Q$130:Q$144,0))</f>
        <v/>
      </c>
      <c r="H70" s="147" t="str">
        <f aca="false">IF(G70&lt;&gt;"",Bilan_Activites!E142&amp;" : " &amp;Bilan_Activites!Q142&amp;" H.","")</f>
        <v/>
      </c>
      <c r="I70" s="149" t="str">
        <f aca="false">IF(G70&lt;&gt;"",Bilan_Activites!Q142,"")</f>
        <v/>
      </c>
    </row>
    <row r="71" customFormat="false" ht="15.75" hidden="false" customHeight="false" outlineLevel="0" collapsed="false">
      <c r="D71" s="141" t="str">
        <f aca="false">IF(F71="","",VLOOKUP(F71,plage_cycle3Ch4,12,0))</f>
        <v/>
      </c>
      <c r="E71" s="146" t="str">
        <f aca="false">IF(Bilan_Activites!P143=0,"",RANK(Bilan_Activites!P143,Bilan_Activites!P$130:P$144,0))</f>
        <v/>
      </c>
      <c r="F71" s="147" t="str">
        <f aca="false">IF(Synthese_Cycle3!E71&lt;&gt;"",Bilan_Activites!E143,"")</f>
        <v/>
      </c>
      <c r="G71" s="148" t="str">
        <f aca="false">IF(Bilan_Activites!Q143=0,"",RANK(Bilan_Activites!Q143,Bilan_Activites!Q$130:Q$144,0))</f>
        <v/>
      </c>
      <c r="H71" s="147" t="str">
        <f aca="false">IF(G71&lt;&gt;"",Bilan_Activites!E143&amp;" : " &amp;Bilan_Activites!Q143&amp;" H.","")</f>
        <v/>
      </c>
      <c r="I71" s="149" t="str">
        <f aca="false">IF(G71&lt;&gt;"",Bilan_Activites!Q143,"")</f>
        <v/>
      </c>
    </row>
    <row r="72" customFormat="false" ht="15.75" hidden="false" customHeight="false" outlineLevel="0" collapsed="false">
      <c r="D72" s="141" t="str">
        <f aca="false">IF(F72="","",VLOOKUP(F72,plage_cycle3Ch4,12,0))</f>
        <v/>
      </c>
      <c r="E72" s="150" t="str">
        <f aca="false">IF(Bilan_Activites!P144=0,"",RANK(Bilan_Activites!P144,Bilan_Activites!P$130:P$144,0))</f>
        <v/>
      </c>
      <c r="F72" s="151" t="str">
        <f aca="false">IF(Synthese_Cycle3!E72&lt;&gt;"",Bilan_Activites!E144,"")</f>
        <v/>
      </c>
      <c r="G72" s="152" t="str">
        <f aca="false">IF(Bilan_Activites!Q144=0,"",RANK(Bilan_Activites!Q144,Bilan_Activites!Q$130:Q$144,0))</f>
        <v/>
      </c>
      <c r="H72" s="151" t="str">
        <f aca="false">IF(G72&lt;&gt;"",Bilan_Activites!E144&amp;" : " &amp;Bilan_Activites!Q144&amp;" H.","")</f>
        <v/>
      </c>
      <c r="I72" s="153" t="str">
        <f aca="false">IF(G72&lt;&gt;"",Bilan_Activites!Q144,"")</f>
        <v/>
      </c>
    </row>
  </sheetData>
  <sheetProtection sheet="true" password="cc46" objects="true" scenarios="true" selectLockedCells="true"/>
  <mergeCells count="1">
    <mergeCell ref="E4:I4"/>
  </mergeCells>
  <printOptions headings="false" gridLines="false" gridLinesSet="true" horizontalCentered="true" verticalCentered="false"/>
  <pageMargins left="0.511805555555555" right="0.511805555555555" top="0.354166666666667" bottom="0.35416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D1:U144"/>
  <sheetViews>
    <sheetView windowProtection="false" showFormulas="false" showGridLines="false" showRowColHeaders="true" showZeros="true" rightToLeft="false" tabSelected="false" showOutlineSymbols="true" defaultGridColor="true" view="normal" topLeftCell="B1" colorId="64" zoomScale="100" zoomScaleNormal="100" zoomScalePageLayoutView="100" workbookViewId="0">
      <selection pane="topLeft" activeCell="N72" activeCellId="0" sqref="N72"/>
    </sheetView>
  </sheetViews>
  <sheetFormatPr defaultRowHeight="15.75"/>
  <cols>
    <col collapsed="false" hidden="true" max="1" min="1" style="0" width="0"/>
    <col collapsed="false" hidden="false" max="3" min="2" style="0" width="1.6"/>
    <col collapsed="false" hidden="false" max="4" min="4" style="156" width="4.06046511627907"/>
    <col collapsed="false" hidden="false" max="5" min="5" style="0" width="51.4418604651163"/>
    <col collapsed="false" hidden="false" max="17" min="6" style="0" width="14.8883720930233"/>
    <col collapsed="false" hidden="false" max="18" min="18" style="0" width="1.6"/>
    <col collapsed="false" hidden="false" max="1025" min="19" style="0" width="9.47441860465116"/>
  </cols>
  <sheetData>
    <row r="1" s="160" customFormat="true" ht="15.75" hidden="true" customHeight="false" outlineLevel="0" collapsed="false"/>
    <row r="2" customFormat="false" ht="15.75" hidden="false" customHeight="false" outlineLevel="0" collapsed="false">
      <c r="D2" s="0"/>
    </row>
    <row r="3" customFormat="false" ht="15.75" hidden="false" customHeight="false" outlineLevel="0" collapsed="false">
      <c r="D3" s="0"/>
    </row>
    <row r="4" customFormat="false" ht="15.75" hidden="false" customHeight="false" outlineLevel="0" collapsed="false">
      <c r="D4" s="0"/>
    </row>
    <row r="5" customFormat="false" ht="15.75" hidden="false" customHeight="false" outlineLevel="0" collapsed="false">
      <c r="D5" s="161" t="s">
        <v>62</v>
      </c>
      <c r="E5" s="161"/>
      <c r="F5" s="162" t="s">
        <v>63</v>
      </c>
      <c r="G5" s="162"/>
      <c r="H5" s="162" t="s">
        <v>64</v>
      </c>
      <c r="I5" s="162"/>
      <c r="J5" s="162" t="s">
        <v>65</v>
      </c>
      <c r="K5" s="162"/>
      <c r="L5" s="162" t="s">
        <v>66</v>
      </c>
      <c r="M5" s="162"/>
      <c r="N5" s="162" t="s">
        <v>67</v>
      </c>
      <c r="O5" s="162"/>
      <c r="P5" s="163" t="s">
        <v>68</v>
      </c>
      <c r="Q5" s="163"/>
    </row>
    <row r="6" customFormat="false" ht="31.5" hidden="false" customHeight="false" outlineLevel="0" collapsed="false">
      <c r="D6" s="161"/>
      <c r="E6" s="161"/>
      <c r="F6" s="164" t="s">
        <v>69</v>
      </c>
      <c r="G6" s="165" t="s">
        <v>70</v>
      </c>
      <c r="H6" s="164" t="s">
        <v>69</v>
      </c>
      <c r="I6" s="165" t="s">
        <v>70</v>
      </c>
      <c r="J6" s="164" t="s">
        <v>69</v>
      </c>
      <c r="K6" s="165" t="s">
        <v>70</v>
      </c>
      <c r="L6" s="164" t="s">
        <v>69</v>
      </c>
      <c r="M6" s="165" t="s">
        <v>70</v>
      </c>
      <c r="N6" s="164" t="s">
        <v>69</v>
      </c>
      <c r="O6" s="165" t="s">
        <v>70</v>
      </c>
      <c r="P6" s="164" t="s">
        <v>69</v>
      </c>
      <c r="Q6" s="166" t="s">
        <v>70</v>
      </c>
    </row>
    <row r="7" customFormat="false" ht="15.75" hidden="false" customHeight="true" outlineLevel="0" collapsed="false">
      <c r="D7" s="167"/>
      <c r="E7" s="168" t="str">
        <f aca="false">IF(Donnees!C2="","",Donnees!C2)</f>
        <v>Champ_1</v>
      </c>
      <c r="F7" s="169" t="n">
        <f aca="false">COUNTIF((Cycle_2!D$8:D$55),E7)</f>
        <v>0</v>
      </c>
      <c r="G7" s="169" t="n">
        <f aca="false">SUMIFS(Cycle_2!F$8:F$55,Cycle_2!D$8:D$55,E7)</f>
        <v>0</v>
      </c>
      <c r="H7" s="169" t="n">
        <f aca="false">COUNTIF((Cycle_2!G$8:G$55),Bilan_Activites!E7)</f>
        <v>0</v>
      </c>
      <c r="I7" s="169" t="n">
        <f aca="false">SUMIFS(Cycle_2!I$8:I$55,Cycle_2!G$8:G$55,Bilan_Activites!E7)</f>
        <v>0</v>
      </c>
      <c r="J7" s="169" t="n">
        <f aca="false">COUNTIF((Cycle_2!J$8:J$55),Bilan_Activites!E7)</f>
        <v>0</v>
      </c>
      <c r="K7" s="169" t="n">
        <f aca="false">SUMIFS(Cycle_2!L$8:L$55,Cycle_2!J$8:J$55,Bilan_Activites!E7)</f>
        <v>0</v>
      </c>
      <c r="L7" s="169" t="n">
        <f aca="false">COUNTIF((Cycle_2!M$8:M$55),Bilan_Activites!E7)</f>
        <v>0</v>
      </c>
      <c r="M7" s="169" t="n">
        <f aca="false">SUMIFS(Cycle_2!O$8:O$55,Cycle_2!M$8:M$55,Bilan_Activites!E7)</f>
        <v>0</v>
      </c>
      <c r="N7" s="169" t="n">
        <f aca="false">COUNTIF((Cycle_2!P$8:P$55),Bilan_Activites!E7)</f>
        <v>0</v>
      </c>
      <c r="O7" s="169" t="n">
        <f aca="false">SUMIFS(Cycle_2!R$8:R$55,Cycle_2!P$8:P$55,Bilan_Activites!E7)</f>
        <v>0</v>
      </c>
      <c r="P7" s="169" t="n">
        <f aca="false">F7+H7+J7+L7+N7</f>
        <v>0</v>
      </c>
      <c r="Q7" s="170" t="n">
        <f aca="false">G7+I7+K7+M7+O7</f>
        <v>0</v>
      </c>
      <c r="T7" s="26" t="s">
        <v>12</v>
      </c>
      <c r="U7" s="26" t="s">
        <v>18</v>
      </c>
    </row>
    <row r="8" customFormat="false" ht="15.75" hidden="false" customHeight="false" outlineLevel="0" collapsed="false">
      <c r="D8" s="167" t="n">
        <v>1</v>
      </c>
      <c r="E8" s="171" t="str">
        <f aca="false">IF(Donnees!C4="","",Donnees!C4)</f>
        <v>Courir longtemps</v>
      </c>
      <c r="F8" s="148" t="n">
        <f aca="false">COUNTIF((Cycle_2!E$8:E$55),E8)</f>
        <v>0</v>
      </c>
      <c r="G8" s="148" t="n">
        <f aca="false">SUMIFS(Cycle_2!F$8:F$55,Cycle_2!E$8:E$55,E8)</f>
        <v>0</v>
      </c>
      <c r="H8" s="148" t="n">
        <f aca="false">COUNTIF((Cycle_2!H$8:H$55),Bilan_Activites!E8)</f>
        <v>0</v>
      </c>
      <c r="I8" s="148" t="n">
        <f aca="false">SUMIFS(Cycle_2!I$8:I$55,Cycle_2!H$8:H$55,Bilan_Activites!E8)</f>
        <v>0</v>
      </c>
      <c r="J8" s="148" t="n">
        <f aca="false">COUNTIF((Cycle_2!K$8:K$55),Bilan_Activites!E8)</f>
        <v>0</v>
      </c>
      <c r="K8" s="148" t="n">
        <f aca="false">SUMIFS(Cycle_2!L$8:L$55,Cycle_2!K$8:K$55,Bilan_Activites!E8)</f>
        <v>0</v>
      </c>
      <c r="L8" s="172" t="n">
        <f aca="false">COUNTIF((Cycle_2!N$8:N$55),Bilan_Activites!E8)</f>
        <v>0</v>
      </c>
      <c r="M8" s="172" t="n">
        <f aca="false">SUMIFS(Cycle_2!O$8:O$55,Cycle_2!N$8:N$55,Bilan_Activites!E8)</f>
        <v>0</v>
      </c>
      <c r="N8" s="172" t="n">
        <f aca="false">COUNTIF((Cycle_2!Q$8:Q$55),Bilan_Activites!E8)</f>
        <v>0</v>
      </c>
      <c r="O8" s="172" t="n">
        <f aca="false">SUMIFS(Cycle_2!R$8:R$55,Cycle_2!Q$8:Q$55,Bilan_Activites!E8)</f>
        <v>0</v>
      </c>
      <c r="P8" s="172" t="n">
        <f aca="false">F8+H8+J8+L8+N8</f>
        <v>0</v>
      </c>
      <c r="Q8" s="173" t="n">
        <f aca="false">G8+I8+K8+M8+O8</f>
        <v>0</v>
      </c>
      <c r="S8" s="27" t="s">
        <v>13</v>
      </c>
      <c r="T8" s="28" t="n">
        <f aca="false">SUM(Accueil!M13:O13)</f>
        <v>0</v>
      </c>
      <c r="U8" s="28" t="n">
        <f aca="false">SUM(Accueil!M20:O20)</f>
        <v>0</v>
      </c>
    </row>
    <row r="9" customFormat="false" ht="15.75" hidden="false" customHeight="false" outlineLevel="0" collapsed="false">
      <c r="D9" s="167" t="n">
        <v>2</v>
      </c>
      <c r="E9" s="171" t="str">
        <f aca="false">IF(Donnees!C5="","",Donnees!C5)</f>
        <v>Sauter loin</v>
      </c>
      <c r="F9" s="148" t="n">
        <f aca="false">COUNTIF((Cycle_2!E$8:E$55),E9)</f>
        <v>0</v>
      </c>
      <c r="G9" s="148" t="n">
        <f aca="false">SUMIFS(Cycle_2!F$8:F$55,Cycle_2!E$8:E$55,E9)</f>
        <v>0</v>
      </c>
      <c r="H9" s="148" t="n">
        <f aca="false">COUNTIF((Cycle_2!H$8:H$55),Bilan_Activites!E9)</f>
        <v>0</v>
      </c>
      <c r="I9" s="148" t="n">
        <f aca="false">SUMIFS(Cycle_2!I$8:I$55,Cycle_2!H$8:H$55,Bilan_Activites!E9)</f>
        <v>0</v>
      </c>
      <c r="J9" s="148" t="n">
        <f aca="false">COUNTIF((Cycle_2!K$8:K$55),Bilan_Activites!E9)</f>
        <v>0</v>
      </c>
      <c r="K9" s="148" t="n">
        <f aca="false">SUMIFS(Cycle_2!L$8:L$55,Cycle_2!K$8:K$55,Bilan_Activites!E9)</f>
        <v>0</v>
      </c>
      <c r="L9" s="172" t="n">
        <f aca="false">COUNTIF((Cycle_2!N$8:N$55),Bilan_Activites!E9)</f>
        <v>0</v>
      </c>
      <c r="M9" s="172" t="n">
        <f aca="false">SUMIFS(Cycle_2!O$8:O$55,Cycle_2!N$8:N$55,Bilan_Activites!E9)</f>
        <v>0</v>
      </c>
      <c r="N9" s="172" t="n">
        <f aca="false">COUNTIF((Cycle_2!Q$8:Q$55),Bilan_Activites!E9)</f>
        <v>0</v>
      </c>
      <c r="O9" s="172" t="n">
        <f aca="false">SUMIFS(Cycle_2!R$8:R$55,Cycle_2!Q$8:Q$55,Bilan_Activites!E9)</f>
        <v>0</v>
      </c>
      <c r="P9" s="172" t="n">
        <f aca="false">F9+H9+J9+L9+N9</f>
        <v>0</v>
      </c>
      <c r="Q9" s="173" t="n">
        <f aca="false">G9+I9+K9+M9+O9</f>
        <v>0</v>
      </c>
      <c r="S9" s="29" t="s">
        <v>14</v>
      </c>
      <c r="T9" s="30" t="n">
        <f aca="false">SUM(Accueil!M14:O14)</f>
        <v>0</v>
      </c>
      <c r="U9" s="30" t="n">
        <f aca="false">SUM(Accueil!M21:O21)</f>
        <v>0</v>
      </c>
    </row>
    <row r="10" customFormat="false" ht="15.75" hidden="false" customHeight="false" outlineLevel="0" collapsed="false">
      <c r="D10" s="167" t="n">
        <v>3</v>
      </c>
      <c r="E10" s="171" t="str">
        <f aca="false">IF(Donnees!C6="","",Donnees!C6)</f>
        <v>Sauter haut</v>
      </c>
      <c r="F10" s="148" t="n">
        <f aca="false">COUNTIF((Cycle_2!E$8:E$55),E10)</f>
        <v>0</v>
      </c>
      <c r="G10" s="148" t="n">
        <f aca="false">SUMIFS(Cycle_2!F$8:F$55,Cycle_2!E$8:E$55,E10)</f>
        <v>0</v>
      </c>
      <c r="H10" s="148" t="n">
        <f aca="false">COUNTIF((Cycle_2!H$8:H$55),Bilan_Activites!E10)</f>
        <v>0</v>
      </c>
      <c r="I10" s="148" t="n">
        <f aca="false">SUMIFS(Cycle_2!I$8:I$55,Cycle_2!H$8:H$55,Bilan_Activites!E10)</f>
        <v>0</v>
      </c>
      <c r="J10" s="148" t="n">
        <f aca="false">COUNTIF((Cycle_2!K$8:K$55),Bilan_Activites!E10)</f>
        <v>0</v>
      </c>
      <c r="K10" s="148" t="n">
        <f aca="false">SUMIFS(Cycle_2!L$8:L$55,Cycle_2!K$8:K$55,Bilan_Activites!E10)</f>
        <v>0</v>
      </c>
      <c r="L10" s="172" t="n">
        <f aca="false">COUNTIF((Cycle_2!N$8:N$55),Bilan_Activites!E10)</f>
        <v>0</v>
      </c>
      <c r="M10" s="172" t="n">
        <f aca="false">SUMIFS(Cycle_2!O$8:O$55,Cycle_2!N$8:N$55,Bilan_Activites!E10)</f>
        <v>0</v>
      </c>
      <c r="N10" s="172" t="n">
        <f aca="false">COUNTIF((Cycle_2!Q$8:Q$55),Bilan_Activites!E10)</f>
        <v>0</v>
      </c>
      <c r="O10" s="172" t="n">
        <f aca="false">SUMIFS(Cycle_2!R$8:R$55,Cycle_2!Q$8:Q$55,Bilan_Activites!E10)</f>
        <v>0</v>
      </c>
      <c r="P10" s="172" t="n">
        <f aca="false">F10+H10+J10+L10+N10</f>
        <v>0</v>
      </c>
      <c r="Q10" s="173" t="n">
        <f aca="false">G10+I10+K10+M10+O10</f>
        <v>0</v>
      </c>
      <c r="S10" s="31" t="s">
        <v>15</v>
      </c>
      <c r="T10" s="32" t="n">
        <f aca="false">SUM(Accueil!M15:O15)</f>
        <v>0</v>
      </c>
      <c r="U10" s="32" t="n">
        <f aca="false">SUM(Accueil!M22:O22)</f>
        <v>0</v>
      </c>
    </row>
    <row r="11" customFormat="false" ht="15.75" hidden="false" customHeight="false" outlineLevel="0" collapsed="false">
      <c r="D11" s="167" t="n">
        <v>4</v>
      </c>
      <c r="E11" s="171" t="str">
        <f aca="false">IF(Donnees!C7="","",Donnees!C7)</f>
        <v>Lancer loin</v>
      </c>
      <c r="F11" s="148" t="n">
        <f aca="false">COUNTIF((Cycle_2!E$8:E$55),E11)</f>
        <v>0</v>
      </c>
      <c r="G11" s="148" t="n">
        <f aca="false">SUMIFS(Cycle_2!F$8:F$55,Cycle_2!E$8:E$55,E11)</f>
        <v>0</v>
      </c>
      <c r="H11" s="148" t="n">
        <f aca="false">COUNTIF((Cycle_2!H$8:H$55),Bilan_Activites!E11)</f>
        <v>0</v>
      </c>
      <c r="I11" s="148" t="n">
        <f aca="false">SUMIFS(Cycle_2!I$8:I$55,Cycle_2!H$8:H$55,Bilan_Activites!E11)</f>
        <v>0</v>
      </c>
      <c r="J11" s="148" t="n">
        <f aca="false">COUNTIF((Cycle_2!K$8:K$55),Bilan_Activites!E11)</f>
        <v>0</v>
      </c>
      <c r="K11" s="148" t="n">
        <f aca="false">SUMIFS(Cycle_2!L$8:L$55,Cycle_2!K$8:K$55,Bilan_Activites!E11)</f>
        <v>0</v>
      </c>
      <c r="L11" s="172" t="n">
        <f aca="false">COUNTIF((Cycle_2!N$8:N$55),Bilan_Activites!E11)</f>
        <v>0</v>
      </c>
      <c r="M11" s="172" t="n">
        <f aca="false">SUMIFS(Cycle_2!O$8:O$55,Cycle_2!N$8:N$55,Bilan_Activites!E11)</f>
        <v>0</v>
      </c>
      <c r="N11" s="172" t="n">
        <f aca="false">COUNTIF((Cycle_2!Q$8:Q$55),Bilan_Activites!E11)</f>
        <v>0</v>
      </c>
      <c r="O11" s="172" t="n">
        <f aca="false">SUMIFS(Cycle_2!R$8:R$55,Cycle_2!Q$8:Q$55,Bilan_Activites!E11)</f>
        <v>0</v>
      </c>
      <c r="P11" s="172" t="n">
        <f aca="false">F11+H11+J11+L11+N11</f>
        <v>0</v>
      </c>
      <c r="Q11" s="173" t="n">
        <f aca="false">G11+I11+K11+M11+O11</f>
        <v>0</v>
      </c>
      <c r="S11" s="33" t="s">
        <v>16</v>
      </c>
      <c r="T11" s="34" t="n">
        <f aca="false">SUM(Accueil!M16:O16)</f>
        <v>0</v>
      </c>
      <c r="U11" s="34" t="n">
        <f aca="false">SUM(Accueil!M23:O23)</f>
        <v>0</v>
      </c>
    </row>
    <row r="12" customFormat="false" ht="15.75" hidden="false" customHeight="false" outlineLevel="0" collapsed="false">
      <c r="D12" s="167" t="n">
        <v>5</v>
      </c>
      <c r="E12" s="171" t="str">
        <f aca="false">IF(Donnees!C8="","",Donnees!C8)</f>
        <v>Lancer précis</v>
      </c>
      <c r="F12" s="148" t="n">
        <f aca="false">COUNTIF((Cycle_2!E$8:E$55),E12)</f>
        <v>0</v>
      </c>
      <c r="G12" s="148" t="n">
        <f aca="false">SUMIFS(Cycle_2!F$8:F$55,Cycle_2!E$8:E$55,E12)</f>
        <v>0</v>
      </c>
      <c r="H12" s="148" t="n">
        <f aca="false">COUNTIF((Cycle_2!H$8:H$55),Bilan_Activites!E12)</f>
        <v>0</v>
      </c>
      <c r="I12" s="148" t="n">
        <f aca="false">SUMIFS(Cycle_2!I$8:I$55,Cycle_2!H$8:H$55,Bilan_Activites!E12)</f>
        <v>0</v>
      </c>
      <c r="J12" s="148" t="n">
        <f aca="false">COUNTIF((Cycle_2!K$8:K$55),Bilan_Activites!E12)</f>
        <v>0</v>
      </c>
      <c r="K12" s="148" t="n">
        <f aca="false">SUMIFS(Cycle_2!L$8:L$55,Cycle_2!K$8:K$55,Bilan_Activites!E12)</f>
        <v>0</v>
      </c>
      <c r="L12" s="172" t="n">
        <f aca="false">COUNTIF((Cycle_2!N$8:N$55),Bilan_Activites!E12)</f>
        <v>0</v>
      </c>
      <c r="M12" s="172" t="n">
        <f aca="false">SUMIFS(Cycle_2!O$8:O$55,Cycle_2!N$8:N$55,Bilan_Activites!E12)</f>
        <v>0</v>
      </c>
      <c r="N12" s="172" t="n">
        <f aca="false">COUNTIF((Cycle_2!Q$8:Q$55),Bilan_Activites!E12)</f>
        <v>0</v>
      </c>
      <c r="O12" s="172" t="n">
        <f aca="false">SUMIFS(Cycle_2!R$8:R$55,Cycle_2!Q$8:Q$55,Bilan_Activites!E12)</f>
        <v>0</v>
      </c>
      <c r="P12" s="172" t="n">
        <f aca="false">F12+H12+J12+L12+N12</f>
        <v>0</v>
      </c>
      <c r="Q12" s="173" t="n">
        <f aca="false">G12+I12+K12+M12+O12</f>
        <v>0</v>
      </c>
    </row>
    <row r="13" customFormat="false" ht="15.75" hidden="false" customHeight="false" outlineLevel="0" collapsed="false">
      <c r="D13" s="167" t="n">
        <v>6</v>
      </c>
      <c r="E13" s="171" t="str">
        <f aca="false">IF(Donnees!C9="","",Donnees!C9)</f>
        <v>Multiactivités</v>
      </c>
      <c r="F13" s="148" t="n">
        <f aca="false">COUNTIF((Cycle_2!E$8:E$55),E13)</f>
        <v>0</v>
      </c>
      <c r="G13" s="148" t="n">
        <f aca="false">SUMIFS(Cycle_2!F$8:F$55,Cycle_2!E$8:E$55,E13)</f>
        <v>0</v>
      </c>
      <c r="H13" s="148" t="n">
        <f aca="false">COUNTIF((Cycle_2!H$8:H$55),Bilan_Activites!E13)</f>
        <v>0</v>
      </c>
      <c r="I13" s="148" t="n">
        <f aca="false">SUMIFS(Cycle_2!I$8:I$55,Cycle_2!H$8:H$55,Bilan_Activites!E13)</f>
        <v>0</v>
      </c>
      <c r="J13" s="148" t="n">
        <f aca="false">COUNTIF((Cycle_2!K$8:K$55),Bilan_Activites!E13)</f>
        <v>0</v>
      </c>
      <c r="K13" s="148" t="n">
        <f aca="false">SUMIFS(Cycle_2!L$8:L$55,Cycle_2!K$8:K$55,Bilan_Activites!E13)</f>
        <v>0</v>
      </c>
      <c r="L13" s="172" t="n">
        <f aca="false">COUNTIF((Cycle_2!N$8:N$55),Bilan_Activites!E13)</f>
        <v>0</v>
      </c>
      <c r="M13" s="172" t="n">
        <f aca="false">SUMIFS(Cycle_2!O$8:O$55,Cycle_2!N$8:N$55,Bilan_Activites!E13)</f>
        <v>0</v>
      </c>
      <c r="N13" s="172" t="n">
        <f aca="false">COUNTIF((Cycle_2!Q$8:Q$55),Bilan_Activites!E13)</f>
        <v>0</v>
      </c>
      <c r="O13" s="172" t="n">
        <f aca="false">SUMIFS(Cycle_2!R$8:R$55,Cycle_2!Q$8:Q$55,Bilan_Activites!E13)</f>
        <v>0</v>
      </c>
      <c r="P13" s="172" t="n">
        <f aca="false">F13+H13+J13+L13+N13</f>
        <v>0</v>
      </c>
      <c r="Q13" s="173" t="n">
        <f aca="false">G13+I13+K13+M13+O13</f>
        <v>0</v>
      </c>
    </row>
    <row r="14" customFormat="false" ht="15.75" hidden="false" customHeight="false" outlineLevel="0" collapsed="false">
      <c r="D14" s="167" t="n">
        <v>7</v>
      </c>
      <c r="E14" s="171" t="str">
        <f aca="false">IF(Donnees!C10="","",Donnees!C10)</f>
        <v>Nager vite</v>
      </c>
      <c r="F14" s="148" t="n">
        <f aca="false">COUNTIF((Cycle_2!E$8:E$55),E14)</f>
        <v>0</v>
      </c>
      <c r="G14" s="148" t="n">
        <f aca="false">SUMIFS(Cycle_2!F$8:F$55,Cycle_2!E$8:E$55,E14)</f>
        <v>0</v>
      </c>
      <c r="H14" s="148" t="n">
        <f aca="false">COUNTIF((Cycle_2!H$8:H$55),Bilan_Activites!E14)</f>
        <v>0</v>
      </c>
      <c r="I14" s="148" t="n">
        <f aca="false">SUMIFS(Cycle_2!I$8:I$55,Cycle_2!H$8:H$55,Bilan_Activites!E14)</f>
        <v>0</v>
      </c>
      <c r="J14" s="148" t="n">
        <f aca="false">COUNTIF((Cycle_2!K$8:K$55),Bilan_Activites!E14)</f>
        <v>0</v>
      </c>
      <c r="K14" s="148" t="n">
        <f aca="false">SUMIFS(Cycle_2!L$8:L$55,Cycle_2!K$8:K$55,Bilan_Activites!E14)</f>
        <v>0</v>
      </c>
      <c r="L14" s="172" t="n">
        <f aca="false">COUNTIF((Cycle_2!N$8:N$55),Bilan_Activites!E14)</f>
        <v>0</v>
      </c>
      <c r="M14" s="172" t="n">
        <f aca="false">SUMIFS(Cycle_2!O$8:O$55,Cycle_2!N$8:N$55,Bilan_Activites!E14)</f>
        <v>0</v>
      </c>
      <c r="N14" s="172" t="n">
        <f aca="false">COUNTIF((Cycle_2!Q$8:Q$55),Bilan_Activites!E14)</f>
        <v>0</v>
      </c>
      <c r="O14" s="172" t="n">
        <f aca="false">SUMIFS(Cycle_2!R$8:R$55,Cycle_2!Q$8:Q$55,Bilan_Activites!E14)</f>
        <v>0</v>
      </c>
      <c r="P14" s="172" t="n">
        <f aca="false">F14+H14+J14+L14+N14</f>
        <v>0</v>
      </c>
      <c r="Q14" s="173" t="n">
        <f aca="false">G14+I14+K14+M14+O14</f>
        <v>0</v>
      </c>
    </row>
    <row r="15" customFormat="false" ht="15.75" hidden="false" customHeight="false" outlineLevel="0" collapsed="false">
      <c r="D15" s="167" t="n">
        <v>8</v>
      </c>
      <c r="E15" s="171" t="str">
        <f aca="false">IF(Donnees!C11="","",Donnees!C11)</f>
        <v>Nager longtemps</v>
      </c>
      <c r="F15" s="148" t="n">
        <f aca="false">COUNTIF((Cycle_2!E$8:E$55),E15)</f>
        <v>0</v>
      </c>
      <c r="G15" s="148" t="n">
        <f aca="false">SUMIFS(Cycle_2!F$8:F$55,Cycle_2!E$8:E$55,E15)</f>
        <v>0</v>
      </c>
      <c r="H15" s="148" t="n">
        <f aca="false">COUNTIF((Cycle_2!H$8:H$55),Bilan_Activites!E15)</f>
        <v>0</v>
      </c>
      <c r="I15" s="148" t="n">
        <f aca="false">SUMIFS(Cycle_2!I$8:I$55,Cycle_2!H$8:H$55,Bilan_Activites!E15)</f>
        <v>0</v>
      </c>
      <c r="J15" s="148" t="n">
        <f aca="false">COUNTIF((Cycle_2!K$8:K$55),Bilan_Activites!E15)</f>
        <v>0</v>
      </c>
      <c r="K15" s="148" t="n">
        <f aca="false">SUMIFS(Cycle_2!L$8:L$55,Cycle_2!K$8:K$55,Bilan_Activites!E15)</f>
        <v>0</v>
      </c>
      <c r="L15" s="172" t="n">
        <f aca="false">COUNTIF((Cycle_2!N$8:N$55),Bilan_Activites!E15)</f>
        <v>0</v>
      </c>
      <c r="M15" s="172" t="n">
        <f aca="false">SUMIFS(Cycle_2!O$8:O$55,Cycle_2!N$8:N$55,Bilan_Activites!E15)</f>
        <v>0</v>
      </c>
      <c r="N15" s="172" t="n">
        <f aca="false">COUNTIF((Cycle_2!Q$8:Q$55),Bilan_Activites!E15)</f>
        <v>0</v>
      </c>
      <c r="O15" s="172" t="n">
        <f aca="false">SUMIFS(Cycle_2!R$8:R$55,Cycle_2!Q$8:Q$55,Bilan_Activites!E15)</f>
        <v>0</v>
      </c>
      <c r="P15" s="172" t="n">
        <f aca="false">F15+H15+J15+L15+N15</f>
        <v>0</v>
      </c>
      <c r="Q15" s="173" t="n">
        <f aca="false">G15+I15+K15+M15+O15</f>
        <v>0</v>
      </c>
    </row>
    <row r="16" customFormat="false" ht="15.75" hidden="false" customHeight="false" outlineLevel="0" collapsed="false">
      <c r="D16" s="167" t="n">
        <v>9</v>
      </c>
      <c r="E16" s="171" t="str">
        <f aca="false">IF(Donnees!C12="","",Donnees!C12)</f>
        <v>Autres</v>
      </c>
      <c r="F16" s="148" t="n">
        <f aca="false">COUNTIF((Cycle_2!E$8:E$55),E16)</f>
        <v>0</v>
      </c>
      <c r="G16" s="148" t="n">
        <f aca="false">SUMIFS(Cycle_2!F$8:F$55,Cycle_2!E$8:E$55,E16)</f>
        <v>0</v>
      </c>
      <c r="H16" s="148" t="n">
        <f aca="false">COUNTIF((Cycle_2!H$8:H$55),Bilan_Activites!E16)</f>
        <v>0</v>
      </c>
      <c r="I16" s="148" t="n">
        <f aca="false">SUMIFS(Cycle_2!I$8:I$55,Cycle_2!H$8:H$55,Bilan_Activites!E16)</f>
        <v>0</v>
      </c>
      <c r="J16" s="148" t="n">
        <f aca="false">COUNTIF((Cycle_2!K$8:K$55),Bilan_Activites!E16)</f>
        <v>0</v>
      </c>
      <c r="K16" s="148" t="n">
        <f aca="false">SUMIFS(Cycle_2!L$8:L$55,Cycle_2!K$8:K$55,Bilan_Activites!E16)</f>
        <v>0</v>
      </c>
      <c r="L16" s="172" t="n">
        <f aca="false">COUNTIF((Cycle_2!N$8:N$55),Bilan_Activites!E16)</f>
        <v>0</v>
      </c>
      <c r="M16" s="172" t="n">
        <f aca="false">SUMIFS(Cycle_2!O$8:O$55,Cycle_2!N$8:N$55,Bilan_Activites!E16)</f>
        <v>0</v>
      </c>
      <c r="N16" s="172" t="n">
        <f aca="false">COUNTIF((Cycle_2!Q$8:Q$55),Bilan_Activites!E16)</f>
        <v>0</v>
      </c>
      <c r="O16" s="172" t="n">
        <f aca="false">SUMIFS(Cycle_2!R$8:R$55,Cycle_2!Q$8:Q$55,Bilan_Activites!E16)</f>
        <v>0</v>
      </c>
      <c r="P16" s="172" t="n">
        <f aca="false">F16+H16+J16+L16+N16</f>
        <v>0</v>
      </c>
      <c r="Q16" s="173" t="n">
        <f aca="false">G16+I16+K16+M16+O16</f>
        <v>0</v>
      </c>
    </row>
    <row r="17" customFormat="false" ht="15.75" hidden="false" customHeight="false" outlineLevel="0" collapsed="false">
      <c r="D17" s="167" t="n">
        <v>10</v>
      </c>
      <c r="E17" s="171" t="str">
        <f aca="false">IF(Donnees!C13="","",Donnees!C13)</f>
        <v/>
      </c>
      <c r="F17" s="148" t="n">
        <f aca="false">COUNTIF((Cycle_2!E$8:E$55),E17)</f>
        <v>0</v>
      </c>
      <c r="G17" s="148" t="n">
        <f aca="false">SUMIFS(Cycle_2!F$8:F$55,Cycle_2!E$8:E$55,E17)</f>
        <v>0</v>
      </c>
      <c r="H17" s="148" t="n">
        <f aca="false">COUNTIF((Cycle_2!H$8:H$55),Bilan_Activites!E17)</f>
        <v>0</v>
      </c>
      <c r="I17" s="148" t="n">
        <f aca="false">SUMIFS(Cycle_2!I$8:I$55,Cycle_2!H$8:H$55,Bilan_Activites!E17)</f>
        <v>0</v>
      </c>
      <c r="J17" s="148" t="n">
        <f aca="false">COUNTIF((Cycle_2!K$8:K$55),Bilan_Activites!E17)</f>
        <v>0</v>
      </c>
      <c r="K17" s="148" t="n">
        <f aca="false">SUMIFS(Cycle_2!L$8:L$55,Cycle_2!K$8:K$55,Bilan_Activites!E17)</f>
        <v>0</v>
      </c>
      <c r="L17" s="172" t="n">
        <f aca="false">COUNTIF((Cycle_2!N$8:N$55),Bilan_Activites!E17)</f>
        <v>0</v>
      </c>
      <c r="M17" s="172" t="n">
        <f aca="false">SUMIFS(Cycle_2!O$8:O$55,Cycle_2!N$8:N$55,Bilan_Activites!E17)</f>
        <v>0</v>
      </c>
      <c r="N17" s="172" t="n">
        <f aca="false">COUNTIF((Cycle_2!Q$8:Q$55),Bilan_Activites!E17)</f>
        <v>0</v>
      </c>
      <c r="O17" s="172" t="n">
        <f aca="false">SUMIFS(Cycle_2!R$8:R$55,Cycle_2!Q$8:Q$55,Bilan_Activites!E17)</f>
        <v>0</v>
      </c>
      <c r="P17" s="172" t="n">
        <f aca="false">F17+H17+J17+L17+N17</f>
        <v>0</v>
      </c>
      <c r="Q17" s="173" t="n">
        <f aca="false">G17+I17+K17+M17+O17</f>
        <v>0</v>
      </c>
    </row>
    <row r="18" customFormat="false" ht="15.75" hidden="false" customHeight="false" outlineLevel="0" collapsed="false">
      <c r="D18" s="167" t="n">
        <v>11</v>
      </c>
      <c r="E18" s="171" t="str">
        <f aca="false">IF(Donnees!C14="","",Donnees!C14)</f>
        <v/>
      </c>
      <c r="F18" s="148" t="n">
        <f aca="false">COUNTIF((Cycle_2!E$8:E$55),E18)</f>
        <v>0</v>
      </c>
      <c r="G18" s="148" t="n">
        <f aca="false">SUMIFS(Cycle_2!F$8:F$55,Cycle_2!E$8:E$55,E18)</f>
        <v>0</v>
      </c>
      <c r="H18" s="148" t="n">
        <f aca="false">COUNTIF((Cycle_2!H$8:H$55),Bilan_Activites!E18)</f>
        <v>0</v>
      </c>
      <c r="I18" s="148" t="n">
        <f aca="false">SUMIFS(Cycle_2!I$8:I$55,Cycle_2!H$8:H$55,Bilan_Activites!E18)</f>
        <v>0</v>
      </c>
      <c r="J18" s="148" t="n">
        <f aca="false">COUNTIF((Cycle_2!K$8:K$55),Bilan_Activites!E18)</f>
        <v>0</v>
      </c>
      <c r="K18" s="148" t="n">
        <f aca="false">SUMIFS(Cycle_2!L$8:L$55,Cycle_2!K$8:K$55,Bilan_Activites!E18)</f>
        <v>0</v>
      </c>
      <c r="L18" s="172" t="n">
        <f aca="false">COUNTIF((Cycle_2!N$8:N$55),Bilan_Activites!E18)</f>
        <v>0</v>
      </c>
      <c r="M18" s="172" t="n">
        <f aca="false">SUMIFS(Cycle_2!O$8:O$55,Cycle_2!N$8:N$55,Bilan_Activites!E18)</f>
        <v>0</v>
      </c>
      <c r="N18" s="172" t="n">
        <f aca="false">COUNTIF((Cycle_2!Q$8:Q$55),Bilan_Activites!E18)</f>
        <v>0</v>
      </c>
      <c r="O18" s="172" t="n">
        <f aca="false">SUMIFS(Cycle_2!R$8:R$55,Cycle_2!Q$8:Q$55,Bilan_Activites!E18)</f>
        <v>0</v>
      </c>
      <c r="P18" s="172" t="n">
        <f aca="false">F18+H18+J18+L18+N18</f>
        <v>0</v>
      </c>
      <c r="Q18" s="173" t="n">
        <f aca="false">G18+I18+K18+M18+O18</f>
        <v>0</v>
      </c>
    </row>
    <row r="19" customFormat="false" ht="15.75" hidden="false" customHeight="false" outlineLevel="0" collapsed="false">
      <c r="D19" s="167" t="n">
        <v>12</v>
      </c>
      <c r="E19" s="171" t="str">
        <f aca="false">IF(Donnees!C15="","",Donnees!C15)</f>
        <v/>
      </c>
      <c r="F19" s="148" t="n">
        <f aca="false">COUNTIF((Cycle_2!E$8:E$55),E19)</f>
        <v>0</v>
      </c>
      <c r="G19" s="148" t="n">
        <f aca="false">SUMIFS(Cycle_2!F$8:F$55,Cycle_2!E$8:E$55,E19)</f>
        <v>0</v>
      </c>
      <c r="H19" s="148" t="n">
        <f aca="false">COUNTIF((Cycle_2!H$8:H$55),Bilan_Activites!E19)</f>
        <v>0</v>
      </c>
      <c r="I19" s="148" t="n">
        <f aca="false">SUMIFS(Cycle_2!I$8:I$55,Cycle_2!H$8:H$55,Bilan_Activites!E19)</f>
        <v>0</v>
      </c>
      <c r="J19" s="148" t="n">
        <f aca="false">COUNTIF((Cycle_2!K$8:K$55),Bilan_Activites!E19)</f>
        <v>0</v>
      </c>
      <c r="K19" s="148" t="n">
        <f aca="false">SUMIFS(Cycle_2!L$8:L$55,Cycle_2!K$8:K$55,Bilan_Activites!E19)</f>
        <v>0</v>
      </c>
      <c r="L19" s="172" t="n">
        <f aca="false">COUNTIF((Cycle_2!N$8:N$55),Bilan_Activites!E19)</f>
        <v>0</v>
      </c>
      <c r="M19" s="172" t="n">
        <f aca="false">SUMIFS(Cycle_2!O$8:O$55,Cycle_2!N$8:N$55,Bilan_Activites!E19)</f>
        <v>0</v>
      </c>
      <c r="N19" s="172" t="n">
        <f aca="false">COUNTIF((Cycle_2!Q$8:Q$55),Bilan_Activites!E19)</f>
        <v>0</v>
      </c>
      <c r="O19" s="172" t="n">
        <f aca="false">SUMIFS(Cycle_2!R$8:R$55,Cycle_2!Q$8:Q$55,Bilan_Activites!E19)</f>
        <v>0</v>
      </c>
      <c r="P19" s="172" t="n">
        <f aca="false">F19+H19+J19+L19+N19</f>
        <v>0</v>
      </c>
      <c r="Q19" s="173" t="n">
        <f aca="false">G19+I19+K19+M19+O19</f>
        <v>0</v>
      </c>
    </row>
    <row r="20" customFormat="false" ht="15.75" hidden="false" customHeight="false" outlineLevel="0" collapsed="false">
      <c r="D20" s="167" t="n">
        <v>13</v>
      </c>
      <c r="E20" s="171" t="str">
        <f aca="false">IF(Donnees!C16="","",Donnees!C16)</f>
        <v/>
      </c>
      <c r="F20" s="148" t="n">
        <f aca="false">COUNTIF((Cycle_2!E$8:E$55),E20)</f>
        <v>0</v>
      </c>
      <c r="G20" s="148" t="n">
        <f aca="false">SUMIFS(Cycle_2!F$8:F$55,Cycle_2!E$8:E$55,E20)</f>
        <v>0</v>
      </c>
      <c r="H20" s="148" t="n">
        <f aca="false">COUNTIF((Cycle_2!H$8:H$55),Bilan_Activites!E20)</f>
        <v>0</v>
      </c>
      <c r="I20" s="148" t="n">
        <f aca="false">SUMIFS(Cycle_2!I$8:I$55,Cycle_2!H$8:H$55,Bilan_Activites!E20)</f>
        <v>0</v>
      </c>
      <c r="J20" s="148" t="n">
        <f aca="false">COUNTIF((Cycle_2!K$8:K$55),Bilan_Activites!E20)</f>
        <v>0</v>
      </c>
      <c r="K20" s="148" t="n">
        <f aca="false">SUMIFS(Cycle_2!L$8:L$55,Cycle_2!K$8:K$55,Bilan_Activites!E20)</f>
        <v>0</v>
      </c>
      <c r="L20" s="172" t="n">
        <f aca="false">COUNTIF((Cycle_2!N$8:N$55),Bilan_Activites!E20)</f>
        <v>0</v>
      </c>
      <c r="M20" s="172" t="n">
        <f aca="false">SUMIFS(Cycle_2!O$8:O$55,Cycle_2!N$8:N$55,Bilan_Activites!E20)</f>
        <v>0</v>
      </c>
      <c r="N20" s="172" t="n">
        <f aca="false">COUNTIF((Cycle_2!Q$8:Q$55),Bilan_Activites!E20)</f>
        <v>0</v>
      </c>
      <c r="O20" s="172" t="n">
        <f aca="false">SUMIFS(Cycle_2!R$8:R$55,Cycle_2!Q$8:Q$55,Bilan_Activites!E20)</f>
        <v>0</v>
      </c>
      <c r="P20" s="172" t="n">
        <f aca="false">F20+H20+J20+L20+N20</f>
        <v>0</v>
      </c>
      <c r="Q20" s="173" t="n">
        <f aca="false">G20+I20+K20+M20+O20</f>
        <v>0</v>
      </c>
    </row>
    <row r="21" customFormat="false" ht="15.75" hidden="false" customHeight="false" outlineLevel="0" collapsed="false">
      <c r="D21" s="167" t="n">
        <v>14</v>
      </c>
      <c r="E21" s="171" t="str">
        <f aca="false">IF(Donnees!C17="","",Donnees!C17)</f>
        <v/>
      </c>
      <c r="F21" s="148" t="n">
        <f aca="false">COUNTIF((Cycle_2!E$8:E$55),E21)</f>
        <v>0</v>
      </c>
      <c r="G21" s="148" t="n">
        <f aca="false">SUMIFS(Cycle_2!F$8:F$55,Cycle_2!E$8:E$55,E21)</f>
        <v>0</v>
      </c>
      <c r="H21" s="148" t="n">
        <f aca="false">COUNTIF((Cycle_2!H$8:H$55),Bilan_Activites!E21)</f>
        <v>0</v>
      </c>
      <c r="I21" s="148" t="n">
        <f aca="false">SUMIFS(Cycle_2!I$8:I$55,Cycle_2!H$8:H$55,Bilan_Activites!E21)</f>
        <v>0</v>
      </c>
      <c r="J21" s="148" t="n">
        <f aca="false">COUNTIF((Cycle_2!K$8:K$55),Bilan_Activites!E21)</f>
        <v>0</v>
      </c>
      <c r="K21" s="148" t="n">
        <f aca="false">SUMIFS(Cycle_2!L$8:L$55,Cycle_2!K$8:K$55,Bilan_Activites!E21)</f>
        <v>0</v>
      </c>
      <c r="L21" s="172" t="n">
        <f aca="false">COUNTIF((Cycle_2!N$8:N$55),Bilan_Activites!E21)</f>
        <v>0</v>
      </c>
      <c r="M21" s="172" t="n">
        <f aca="false">SUMIFS(Cycle_2!O$8:O$55,Cycle_2!N$8:N$55,Bilan_Activites!E21)</f>
        <v>0</v>
      </c>
      <c r="N21" s="172" t="n">
        <f aca="false">COUNTIF((Cycle_2!Q$8:Q$55),Bilan_Activites!E21)</f>
        <v>0</v>
      </c>
      <c r="O21" s="172" t="n">
        <f aca="false">SUMIFS(Cycle_2!R$8:R$55,Cycle_2!Q$8:Q$55,Bilan_Activites!E21)</f>
        <v>0</v>
      </c>
      <c r="P21" s="172" t="n">
        <f aca="false">F21+H21+J21+L21+N21</f>
        <v>0</v>
      </c>
      <c r="Q21" s="173" t="n">
        <f aca="false">G21+I21+K21+M21+O21</f>
        <v>0</v>
      </c>
    </row>
    <row r="22" customFormat="false" ht="15.75" hidden="false" customHeight="false" outlineLevel="0" collapsed="false">
      <c r="D22" s="167" t="n">
        <v>15</v>
      </c>
      <c r="E22" s="171" t="str">
        <f aca="false">IF(Donnees!C18="","",Donnees!C18)</f>
        <v/>
      </c>
      <c r="F22" s="148" t="n">
        <f aca="false">COUNTIF((Cycle_2!E$8:E$55),E22)</f>
        <v>0</v>
      </c>
      <c r="G22" s="148" t="n">
        <f aca="false">SUMIFS(Cycle_2!F$8:F$55,Cycle_2!E$8:E$55,E22)</f>
        <v>0</v>
      </c>
      <c r="H22" s="148" t="n">
        <f aca="false">COUNTIF((Cycle_2!H$8:H$55),Bilan_Activites!E22)</f>
        <v>0</v>
      </c>
      <c r="I22" s="148" t="n">
        <f aca="false">SUMIFS(Cycle_2!I$8:I$55,Cycle_2!H$8:H$55,Bilan_Activites!E22)</f>
        <v>0</v>
      </c>
      <c r="J22" s="148" t="n">
        <f aca="false">COUNTIF((Cycle_2!K$8:K$55),Bilan_Activites!E22)</f>
        <v>0</v>
      </c>
      <c r="K22" s="148" t="n">
        <f aca="false">SUMIFS(Cycle_2!L$8:L$55,Cycle_2!K$8:K$55,Bilan_Activites!E22)</f>
        <v>0</v>
      </c>
      <c r="L22" s="172" t="n">
        <f aca="false">COUNTIF((Cycle_2!N$8:N$55),Bilan_Activites!E22)</f>
        <v>0</v>
      </c>
      <c r="M22" s="172" t="n">
        <f aca="false">SUMIFS(Cycle_2!O$8:O$55,Cycle_2!N$8:N$55,Bilan_Activites!E22)</f>
        <v>0</v>
      </c>
      <c r="N22" s="172" t="n">
        <f aca="false">COUNTIF((Cycle_2!Q$8:Q$55),Bilan_Activites!E22)</f>
        <v>0</v>
      </c>
      <c r="O22" s="172" t="n">
        <f aca="false">SUMIFS(Cycle_2!R$8:R$55,Cycle_2!Q$8:Q$55,Bilan_Activites!E22)</f>
        <v>0</v>
      </c>
      <c r="P22" s="172" t="n">
        <f aca="false">F22+H22+J22+L22+N22</f>
        <v>0</v>
      </c>
      <c r="Q22" s="173" t="n">
        <f aca="false">G22+I22+K22+M22+O22</f>
        <v>0</v>
      </c>
    </row>
    <row r="23" customFormat="false" ht="15.75" hidden="false" customHeight="true" outlineLevel="0" collapsed="false">
      <c r="D23" s="167"/>
      <c r="E23" s="171"/>
      <c r="F23" s="148"/>
      <c r="G23" s="148"/>
      <c r="H23" s="148"/>
      <c r="I23" s="148"/>
      <c r="J23" s="148"/>
      <c r="K23" s="148"/>
      <c r="L23" s="169"/>
      <c r="M23" s="169"/>
      <c r="N23" s="169"/>
      <c r="O23" s="169"/>
      <c r="P23" s="169"/>
      <c r="Q23" s="170"/>
    </row>
    <row r="24" customFormat="false" ht="15.75" hidden="false" customHeight="true" outlineLevel="0" collapsed="false">
      <c r="D24" s="167"/>
      <c r="E24" s="168" t="str">
        <f aca="false">IF(Donnees!D$2="","",Donnees!D$2)</f>
        <v>Champ_2</v>
      </c>
      <c r="F24" s="169" t="n">
        <f aca="false">COUNTIF((Cycle_2!D$8:D$55),E24)</f>
        <v>0</v>
      </c>
      <c r="G24" s="169" t="n">
        <f aca="false">SUMIFS(Cycle_2!F$8:F$55,Cycle_2!D$8:D$55,E24)</f>
        <v>0</v>
      </c>
      <c r="H24" s="169" t="n">
        <f aca="false">COUNTIF((Cycle_2!G$8:G$55),Bilan_Activites!E24)</f>
        <v>0</v>
      </c>
      <c r="I24" s="169" t="n">
        <f aca="false">SUMIFS(Cycle_2!I$8:I$55,Cycle_2!G$8:G$55,Bilan_Activites!E24)</f>
        <v>0</v>
      </c>
      <c r="J24" s="169" t="n">
        <f aca="false">COUNTIF((Cycle_2!J$8:J$55),Bilan_Activites!E24)</f>
        <v>0</v>
      </c>
      <c r="K24" s="169" t="n">
        <f aca="false">SUMIFS(Cycle_2!L$8:L$55,Cycle_2!J$8:J$55,Bilan_Activites!E24)</f>
        <v>0</v>
      </c>
      <c r="L24" s="169" t="n">
        <f aca="false">COUNTIF((Cycle_2!M$8:M$55),Bilan_Activites!E24)</f>
        <v>0</v>
      </c>
      <c r="M24" s="169" t="n">
        <f aca="false">SUMIFS(Cycle_2!O$8:O$55,Cycle_2!M$8:M$55,Bilan_Activites!E24)</f>
        <v>0</v>
      </c>
      <c r="N24" s="169" t="n">
        <f aca="false">COUNTIF((Cycle_2!P$8:P$55),Bilan_Activites!E24)</f>
        <v>0</v>
      </c>
      <c r="O24" s="169" t="n">
        <f aca="false">SUMIFS(Cycle_2!R$8:R$55,Cycle_2!P$8:P$55,Bilan_Activites!E24)</f>
        <v>0</v>
      </c>
      <c r="P24" s="169" t="n">
        <f aca="false">F24+H24+J24+L24+N24</f>
        <v>0</v>
      </c>
      <c r="Q24" s="170" t="n">
        <f aca="false">G24+I24+K24+M24+O24</f>
        <v>0</v>
      </c>
    </row>
    <row r="25" customFormat="false" ht="15.75" hidden="false" customHeight="false" outlineLevel="0" collapsed="false">
      <c r="D25" s="167" t="n">
        <v>1</v>
      </c>
      <c r="E25" s="171" t="str">
        <f aca="false">IF(Donnees!D4="","",Donnees!D4)</f>
        <v>Activité de glisse</v>
      </c>
      <c r="F25" s="148" t="n">
        <f aca="false">COUNTIF((Cycle_2!E$8:E$55),E25)</f>
        <v>0</v>
      </c>
      <c r="G25" s="148" t="n">
        <f aca="false">SUMIFS(Cycle_2!F$8:F$55,Cycle_2!E$8:E$55,E25)</f>
        <v>0</v>
      </c>
      <c r="H25" s="148" t="n">
        <f aca="false">COUNTIF((Cycle_2!H$8:H$55),Bilan_Activites!E25)</f>
        <v>0</v>
      </c>
      <c r="I25" s="148" t="n">
        <f aca="false">SUMIFS(Cycle_2!I$8:I$55,Cycle_3!H$8:H$55,Bilan_Activites!E25)</f>
        <v>0</v>
      </c>
      <c r="J25" s="148" t="n">
        <f aca="false">COUNTIF((Cycle_2!K$8:K$55),Bilan_Activites!E25)</f>
        <v>0</v>
      </c>
      <c r="K25" s="148" t="n">
        <f aca="false">SUMIFS(Cycle_2!L$8:L$55,Cycle_3!K$8:K$55,Bilan_Activites!E25)</f>
        <v>0</v>
      </c>
      <c r="L25" s="172" t="n">
        <f aca="false">COUNTIF((Cycle_2!N$8:N$55),Bilan_Activites!E25)</f>
        <v>0</v>
      </c>
      <c r="M25" s="172" t="n">
        <f aca="false">SUMIFS(Cycle_2!O$8:O$55,Cycle_2!N$8:N$55,Bilan_Activites!E25)</f>
        <v>0</v>
      </c>
      <c r="N25" s="172" t="n">
        <f aca="false">COUNTIF((Cycle_2!Q$8:Q$55),Bilan_Activites!E25)</f>
        <v>0</v>
      </c>
      <c r="O25" s="172" t="n">
        <f aca="false">SUMIFS(Cycle_2!R$8:R$55,Cycle_2!Q$8:Q$55,Bilan_Activites!E25)</f>
        <v>0</v>
      </c>
      <c r="P25" s="172" t="n">
        <f aca="false">F25+H25+J25+L25+N25</f>
        <v>0</v>
      </c>
      <c r="Q25" s="173" t="n">
        <f aca="false">G25+I25+K25+M25+O25</f>
        <v>0</v>
      </c>
    </row>
    <row r="26" customFormat="false" ht="15.75" hidden="false" customHeight="false" outlineLevel="0" collapsed="false">
      <c r="D26" s="167" t="n">
        <v>2</v>
      </c>
      <c r="E26" s="171" t="str">
        <f aca="false">IF(Donnees!D5="","",Donnees!D5)</f>
        <v>Activité nautique</v>
      </c>
      <c r="F26" s="148" t="n">
        <f aca="false">COUNTIF((Cycle_2!E$8:E$55),E26)</f>
        <v>0</v>
      </c>
      <c r="G26" s="148" t="n">
        <f aca="false">SUMIFS(Cycle_2!F$8:F$55,Cycle_2!E$8:E$55,E26)</f>
        <v>0</v>
      </c>
      <c r="H26" s="148" t="n">
        <f aca="false">COUNTIF((Cycle_2!H$8:H$55),Bilan_Activites!E26)</f>
        <v>0</v>
      </c>
      <c r="I26" s="148" t="n">
        <f aca="false">SUMIFS(Cycle_2!I$8:I$55,Cycle_3!H$8:H$55,Bilan_Activites!E26)</f>
        <v>0</v>
      </c>
      <c r="J26" s="148" t="n">
        <f aca="false">COUNTIF((Cycle_2!K$8:K$55),Bilan_Activites!E26)</f>
        <v>0</v>
      </c>
      <c r="K26" s="148" t="n">
        <f aca="false">SUMIFS(Cycle_2!L$8:L$55,Cycle_3!K$8:K$55,Bilan_Activites!E26)</f>
        <v>0</v>
      </c>
      <c r="L26" s="172" t="n">
        <f aca="false">COUNTIF((Cycle_2!N$8:N$55),Bilan_Activites!E26)</f>
        <v>0</v>
      </c>
      <c r="M26" s="172" t="n">
        <f aca="false">SUMIFS(Cycle_2!O$8:O$55,Cycle_2!N$8:N$55,Bilan_Activites!E26)</f>
        <v>0</v>
      </c>
      <c r="N26" s="172" t="n">
        <f aca="false">COUNTIF((Cycle_2!Q$8:Q$55),Bilan_Activites!E26)</f>
        <v>0</v>
      </c>
      <c r="O26" s="172" t="n">
        <f aca="false">SUMIFS(Cycle_2!R$8:R$55,Cycle_2!Q$8:Q$55,Bilan_Activites!E26)</f>
        <v>0</v>
      </c>
      <c r="P26" s="172" t="n">
        <f aca="false">F26+H26+J26+L26+N26</f>
        <v>0</v>
      </c>
      <c r="Q26" s="173" t="n">
        <f aca="false">G26+I26+K26+M26+O26</f>
        <v>0</v>
      </c>
    </row>
    <row r="27" customFormat="false" ht="15.75" hidden="false" customHeight="false" outlineLevel="0" collapsed="false">
      <c r="D27" s="167" t="n">
        <v>3</v>
      </c>
      <c r="E27" s="171" t="str">
        <f aca="false">IF(Donnees!D6="","",Donnees!D6)</f>
        <v>Activité équestre</v>
      </c>
      <c r="F27" s="148" t="n">
        <f aca="false">COUNTIF((Cycle_2!E$8:E$55),E27)</f>
        <v>0</v>
      </c>
      <c r="G27" s="148" t="n">
        <f aca="false">SUMIFS(Cycle_2!F$8:F$55,Cycle_2!E$8:E$55,E27)</f>
        <v>0</v>
      </c>
      <c r="H27" s="148" t="n">
        <f aca="false">COUNTIF((Cycle_2!H$8:H$55),Bilan_Activites!E27)</f>
        <v>0</v>
      </c>
      <c r="I27" s="148" t="n">
        <f aca="false">SUMIFS(Cycle_2!I$8:I$55,Cycle_3!H$8:H$55,Bilan_Activites!E27)</f>
        <v>0</v>
      </c>
      <c r="J27" s="148" t="n">
        <f aca="false">COUNTIF((Cycle_2!K$8:K$55),Bilan_Activites!E27)</f>
        <v>0</v>
      </c>
      <c r="K27" s="148" t="n">
        <f aca="false">SUMIFS(Cycle_2!L$8:L$55,Cycle_3!K$8:K$55,Bilan_Activites!E27)</f>
        <v>0</v>
      </c>
      <c r="L27" s="172" t="n">
        <f aca="false">COUNTIF((Cycle_2!N$8:N$55),Bilan_Activites!E27)</f>
        <v>0</v>
      </c>
      <c r="M27" s="172" t="n">
        <f aca="false">SUMIFS(Cycle_2!O$8:O$55,Cycle_2!N$8:N$55,Bilan_Activites!E27)</f>
        <v>0</v>
      </c>
      <c r="N27" s="172" t="n">
        <f aca="false">COUNTIF((Cycle_2!Q$8:Q$55),Bilan_Activites!E27)</f>
        <v>0</v>
      </c>
      <c r="O27" s="172" t="n">
        <f aca="false">SUMIFS(Cycle_2!R$8:R$55,Cycle_2!Q$8:Q$55,Bilan_Activites!E27)</f>
        <v>0</v>
      </c>
      <c r="P27" s="172" t="n">
        <f aca="false">F27+H27+J27+L27+N27</f>
        <v>0</v>
      </c>
      <c r="Q27" s="173" t="n">
        <f aca="false">G27+I27+K27+M27+O27</f>
        <v>0</v>
      </c>
    </row>
    <row r="28" customFormat="false" ht="15.75" hidden="false" customHeight="false" outlineLevel="0" collapsed="false">
      <c r="D28" s="167" t="n">
        <v>4</v>
      </c>
      <c r="E28" s="171" t="str">
        <f aca="false">IF(Donnees!D7="","",Donnees!D7)</f>
        <v>Parcours d'orientation</v>
      </c>
      <c r="F28" s="148" t="n">
        <f aca="false">COUNTIF((Cycle_2!E$8:E$55),E28)</f>
        <v>0</v>
      </c>
      <c r="G28" s="148" t="n">
        <f aca="false">SUMIFS(Cycle_2!F$8:F$55,Cycle_2!E$8:E$55,E28)</f>
        <v>0</v>
      </c>
      <c r="H28" s="148" t="n">
        <f aca="false">COUNTIF((Cycle_2!H$8:H$55),Bilan_Activites!E28)</f>
        <v>0</v>
      </c>
      <c r="I28" s="148" t="n">
        <f aca="false">SUMIFS(Cycle_2!I$8:I$55,Cycle_3!H$8:H$55,Bilan_Activites!E28)</f>
        <v>0</v>
      </c>
      <c r="J28" s="148" t="n">
        <f aca="false">COUNTIF((Cycle_2!K$8:K$55),Bilan_Activites!E28)</f>
        <v>0</v>
      </c>
      <c r="K28" s="148" t="n">
        <f aca="false">SUMIFS(Cycle_2!L$8:L$55,Cycle_3!K$8:K$55,Bilan_Activites!E28)</f>
        <v>0</v>
      </c>
      <c r="L28" s="172" t="n">
        <f aca="false">COUNTIF((Cycle_2!N$8:N$55),Bilan_Activites!E28)</f>
        <v>0</v>
      </c>
      <c r="M28" s="172" t="n">
        <f aca="false">SUMIFS(Cycle_2!O$8:O$55,Cycle_2!N$8:N$55,Bilan_Activites!E28)</f>
        <v>0</v>
      </c>
      <c r="N28" s="172" t="n">
        <f aca="false">COUNTIF((Cycle_2!Q$8:Q$55),Bilan_Activites!E28)</f>
        <v>0</v>
      </c>
      <c r="O28" s="172" t="n">
        <f aca="false">SUMIFS(Cycle_2!R$8:R$55,Cycle_2!Q$8:Q$55,Bilan_Activites!E28)</f>
        <v>0</v>
      </c>
      <c r="P28" s="172" t="n">
        <f aca="false">F28+H28+J28+L28+N28</f>
        <v>0</v>
      </c>
      <c r="Q28" s="173" t="n">
        <f aca="false">G28+I28+K28+M28+O28</f>
        <v>0</v>
      </c>
    </row>
    <row r="29" customFormat="false" ht="15.75" hidden="false" customHeight="false" outlineLevel="0" collapsed="false">
      <c r="D29" s="167" t="n">
        <v>5</v>
      </c>
      <c r="E29" s="171" t="str">
        <f aca="false">IF(Donnees!D8="","",Donnees!D8)</f>
        <v>Parcours d'escalade</v>
      </c>
      <c r="F29" s="148" t="n">
        <f aca="false">COUNTIF((Cycle_2!E$8:E$55),E29)</f>
        <v>0</v>
      </c>
      <c r="G29" s="148" t="n">
        <f aca="false">SUMIFS(Cycle_2!F$8:F$55,Cycle_2!E$8:E$55,E29)</f>
        <v>0</v>
      </c>
      <c r="H29" s="148" t="n">
        <f aca="false">COUNTIF((Cycle_2!H$8:H$55),Bilan_Activites!E29)</f>
        <v>0</v>
      </c>
      <c r="I29" s="148" t="n">
        <f aca="false">SUMIFS(Cycle_2!I$8:I$55,Cycle_3!H$8:H$55,Bilan_Activites!E29)</f>
        <v>0</v>
      </c>
      <c r="J29" s="148" t="n">
        <f aca="false">COUNTIF((Cycle_2!K$8:K$55),Bilan_Activites!E29)</f>
        <v>0</v>
      </c>
      <c r="K29" s="148" t="n">
        <f aca="false">SUMIFS(Cycle_2!L$8:L$55,Cycle_3!K$8:K$55,Bilan_Activites!E29)</f>
        <v>0</v>
      </c>
      <c r="L29" s="172" t="n">
        <f aca="false">COUNTIF((Cycle_2!N$8:N$55),Bilan_Activites!E29)</f>
        <v>0</v>
      </c>
      <c r="M29" s="172" t="n">
        <f aca="false">SUMIFS(Cycle_2!O$8:O$55,Cycle_2!N$8:N$55,Bilan_Activites!E29)</f>
        <v>0</v>
      </c>
      <c r="N29" s="172" t="n">
        <f aca="false">COUNTIF((Cycle_2!Q$8:Q$55),Bilan_Activites!E29)</f>
        <v>0</v>
      </c>
      <c r="O29" s="172" t="n">
        <f aca="false">SUMIFS(Cycle_2!R$8:R$55,Cycle_2!Q$8:Q$55,Bilan_Activites!E29)</f>
        <v>0</v>
      </c>
      <c r="P29" s="172" t="n">
        <f aca="false">F29+H29+J29+L29+N29</f>
        <v>0</v>
      </c>
      <c r="Q29" s="173" t="n">
        <f aca="false">G29+I29+K29+M29+O29</f>
        <v>0</v>
      </c>
    </row>
    <row r="30" customFormat="false" ht="15.75" hidden="false" customHeight="false" outlineLevel="0" collapsed="false">
      <c r="D30" s="167" t="n">
        <v>6</v>
      </c>
      <c r="E30" s="171" t="str">
        <f aca="false">IF(Donnees!D9="","",Donnees!D9)</f>
        <v>Savoir Nager</v>
      </c>
      <c r="F30" s="148" t="n">
        <f aca="false">COUNTIF((Cycle_2!E$8:E$55),E30)</f>
        <v>0</v>
      </c>
      <c r="G30" s="148" t="n">
        <f aca="false">SUMIFS(Cycle_2!F$8:F$55,Cycle_2!E$8:E$55,E30)</f>
        <v>0</v>
      </c>
      <c r="H30" s="148" t="n">
        <f aca="false">COUNTIF((Cycle_2!H$8:H$55),Bilan_Activites!E30)</f>
        <v>0</v>
      </c>
      <c r="I30" s="148" t="n">
        <f aca="false">SUMIFS(Cycle_2!I$8:I$55,Cycle_3!H$8:H$55,Bilan_Activites!E30)</f>
        <v>0</v>
      </c>
      <c r="J30" s="148" t="n">
        <f aca="false">COUNTIF((Cycle_2!K$8:K$55),Bilan_Activites!E30)</f>
        <v>0</v>
      </c>
      <c r="K30" s="148" t="n">
        <f aca="false">SUMIFS(Cycle_2!L$8:L$55,Cycle_3!K$8:K$55,Bilan_Activites!E30)</f>
        <v>0</v>
      </c>
      <c r="L30" s="172" t="n">
        <f aca="false">COUNTIF((Cycle_2!N$8:N$55),Bilan_Activites!E30)</f>
        <v>0</v>
      </c>
      <c r="M30" s="172" t="n">
        <f aca="false">SUMIFS(Cycle_2!O$8:O$55,Cycle_2!N$8:N$55,Bilan_Activites!E30)</f>
        <v>0</v>
      </c>
      <c r="N30" s="172" t="n">
        <f aca="false">COUNTIF((Cycle_2!Q$8:Q$55),Bilan_Activites!E30)</f>
        <v>0</v>
      </c>
      <c r="O30" s="172" t="n">
        <f aca="false">SUMIFS(Cycle_2!R$8:R$55,Cycle_2!Q$8:Q$55,Bilan_Activites!E30)</f>
        <v>0</v>
      </c>
      <c r="P30" s="172" t="n">
        <f aca="false">F30+H30+J30+L30+N30</f>
        <v>0</v>
      </c>
      <c r="Q30" s="173" t="n">
        <f aca="false">G30+I30+K30+M30+O30</f>
        <v>0</v>
      </c>
    </row>
    <row r="31" customFormat="false" ht="15.75" hidden="false" customHeight="false" outlineLevel="0" collapsed="false">
      <c r="D31" s="167" t="n">
        <v>7</v>
      </c>
      <c r="E31" s="171" t="str">
        <f aca="false">IF(Donnees!D10="","",Donnees!D10)</f>
        <v>Autres</v>
      </c>
      <c r="F31" s="148" t="n">
        <f aca="false">COUNTIF((Cycle_2!E$8:E$55),E31)</f>
        <v>0</v>
      </c>
      <c r="G31" s="148" t="n">
        <f aca="false">SUMIFS(Cycle_2!F$8:F$55,Cycle_2!E$8:E$55,E31)</f>
        <v>0</v>
      </c>
      <c r="H31" s="148" t="n">
        <f aca="false">COUNTIF((Cycle_2!H$8:H$55),Bilan_Activites!E31)</f>
        <v>0</v>
      </c>
      <c r="I31" s="148" t="n">
        <f aca="false">SUMIFS(Cycle_2!I$8:I$55,Cycle_3!H$8:H$55,Bilan_Activites!E31)</f>
        <v>0</v>
      </c>
      <c r="J31" s="148" t="n">
        <f aca="false">COUNTIF((Cycle_2!K$8:K$55),Bilan_Activites!E31)</f>
        <v>0</v>
      </c>
      <c r="K31" s="148" t="n">
        <f aca="false">SUMIFS(Cycle_2!L$8:L$55,Cycle_3!K$8:K$55,Bilan_Activites!E31)</f>
        <v>0</v>
      </c>
      <c r="L31" s="172" t="n">
        <f aca="false">COUNTIF((Cycle_2!N$8:N$55),Bilan_Activites!E31)</f>
        <v>0</v>
      </c>
      <c r="M31" s="172" t="n">
        <f aca="false">SUMIFS(Cycle_2!O$8:O$55,Cycle_2!N$8:N$55,Bilan_Activites!E31)</f>
        <v>0</v>
      </c>
      <c r="N31" s="172" t="n">
        <f aca="false">COUNTIF((Cycle_2!Q$8:Q$55),Bilan_Activites!E31)</f>
        <v>0</v>
      </c>
      <c r="O31" s="172" t="n">
        <f aca="false">SUMIFS(Cycle_2!R$8:R$55,Cycle_2!Q$8:Q$55,Bilan_Activites!E31)</f>
        <v>0</v>
      </c>
      <c r="P31" s="172" t="n">
        <f aca="false">F31+H31+J31+L31+N31</f>
        <v>0</v>
      </c>
      <c r="Q31" s="173" t="n">
        <f aca="false">G31+I31+K31+M31+O31</f>
        <v>0</v>
      </c>
    </row>
    <row r="32" customFormat="false" ht="15.75" hidden="false" customHeight="false" outlineLevel="0" collapsed="false">
      <c r="D32" s="167" t="n">
        <v>8</v>
      </c>
      <c r="E32" s="171" t="str">
        <f aca="false">IF(Donnees!D11="","",Donnees!D11)</f>
        <v/>
      </c>
      <c r="F32" s="148" t="n">
        <f aca="false">COUNTIF((Cycle_2!E$8:E$55),E32)</f>
        <v>0</v>
      </c>
      <c r="G32" s="148" t="n">
        <f aca="false">SUMIFS(Cycle_2!F$8:F$55,Cycle_2!E$8:E$55,E32)</f>
        <v>0</v>
      </c>
      <c r="H32" s="148" t="n">
        <f aca="false">COUNTIF((Cycle_2!H$8:H$55),Bilan_Activites!E32)</f>
        <v>0</v>
      </c>
      <c r="I32" s="148" t="n">
        <f aca="false">SUMIFS(Cycle_2!I$8:I$55,Cycle_3!H$8:H$55,Bilan_Activites!E32)</f>
        <v>0</v>
      </c>
      <c r="J32" s="148" t="n">
        <f aca="false">COUNTIF((Cycle_2!K$8:K$55),Bilan_Activites!E32)</f>
        <v>0</v>
      </c>
      <c r="K32" s="148" t="n">
        <f aca="false">SUMIFS(Cycle_2!L$8:L$55,Cycle_3!K$8:K$55,Bilan_Activites!E32)</f>
        <v>0</v>
      </c>
      <c r="L32" s="172" t="n">
        <f aca="false">COUNTIF((Cycle_2!N$8:N$55),Bilan_Activites!E32)</f>
        <v>0</v>
      </c>
      <c r="M32" s="172" t="n">
        <f aca="false">SUMIFS(Cycle_2!O$8:O$55,Cycle_2!N$8:N$55,Bilan_Activites!E32)</f>
        <v>0</v>
      </c>
      <c r="N32" s="172" t="n">
        <f aca="false">COUNTIF((Cycle_2!Q$8:Q$55),Bilan_Activites!E32)</f>
        <v>0</v>
      </c>
      <c r="O32" s="172" t="n">
        <f aca="false">SUMIFS(Cycle_2!R$8:R$55,Cycle_2!Q$8:Q$55,Bilan_Activites!E32)</f>
        <v>0</v>
      </c>
      <c r="P32" s="172" t="n">
        <f aca="false">F32+H32+J32+L32+N32</f>
        <v>0</v>
      </c>
      <c r="Q32" s="173" t="n">
        <f aca="false">G32+I32+K32+M32+O32</f>
        <v>0</v>
      </c>
    </row>
    <row r="33" customFormat="false" ht="15.75" hidden="false" customHeight="false" outlineLevel="0" collapsed="false">
      <c r="D33" s="167" t="n">
        <v>9</v>
      </c>
      <c r="E33" s="171" t="str">
        <f aca="false">IF(Donnees!D12="","",Donnees!D12)</f>
        <v/>
      </c>
      <c r="F33" s="148" t="n">
        <f aca="false">COUNTIF((Cycle_2!E$8:E$55),E33)</f>
        <v>0</v>
      </c>
      <c r="G33" s="148" t="n">
        <f aca="false">SUMIFS(Cycle_2!F$8:F$55,Cycle_2!E$8:E$55,E33)</f>
        <v>0</v>
      </c>
      <c r="H33" s="148" t="n">
        <f aca="false">COUNTIF((Cycle_2!H$8:H$55),Bilan_Activites!E33)</f>
        <v>0</v>
      </c>
      <c r="I33" s="148" t="n">
        <f aca="false">SUMIFS(Cycle_2!I$8:I$55,Cycle_3!H$8:H$55,Bilan_Activites!E33)</f>
        <v>0</v>
      </c>
      <c r="J33" s="148" t="n">
        <f aca="false">COUNTIF((Cycle_2!K$8:K$55),Bilan_Activites!E33)</f>
        <v>0</v>
      </c>
      <c r="K33" s="148" t="n">
        <f aca="false">SUMIFS(Cycle_2!L$8:L$55,Cycle_3!K$8:K$55,Bilan_Activites!E33)</f>
        <v>0</v>
      </c>
      <c r="L33" s="172" t="n">
        <f aca="false">COUNTIF((Cycle_2!N$8:N$55),Bilan_Activites!E33)</f>
        <v>0</v>
      </c>
      <c r="M33" s="172" t="n">
        <f aca="false">SUMIFS(Cycle_2!O$8:O$55,Cycle_2!N$8:N$55,Bilan_Activites!E33)</f>
        <v>0</v>
      </c>
      <c r="N33" s="172" t="n">
        <f aca="false">COUNTIF((Cycle_2!Q$8:Q$55),Bilan_Activites!E33)</f>
        <v>0</v>
      </c>
      <c r="O33" s="172" t="n">
        <f aca="false">SUMIFS(Cycle_2!R$8:R$55,Cycle_2!Q$8:Q$55,Bilan_Activites!E33)</f>
        <v>0</v>
      </c>
      <c r="P33" s="172" t="n">
        <f aca="false">F33+H33+J33+L33+N33</f>
        <v>0</v>
      </c>
      <c r="Q33" s="173" t="n">
        <f aca="false">G33+I33+K33+M33+O33</f>
        <v>0</v>
      </c>
    </row>
    <row r="34" customFormat="false" ht="15.75" hidden="false" customHeight="false" outlineLevel="0" collapsed="false">
      <c r="D34" s="167" t="n">
        <v>10</v>
      </c>
      <c r="E34" s="171" t="str">
        <f aca="false">IF(Donnees!D13="","",Donnees!D13)</f>
        <v/>
      </c>
      <c r="F34" s="148" t="n">
        <f aca="false">COUNTIF((Cycle_2!E$8:E$55),E34)</f>
        <v>0</v>
      </c>
      <c r="G34" s="148" t="n">
        <f aca="false">SUMIFS(Cycle_2!F$8:F$55,Cycle_2!E$8:E$55,E34)</f>
        <v>0</v>
      </c>
      <c r="H34" s="148" t="n">
        <f aca="false">COUNTIF((Cycle_2!H$8:H$55),Bilan_Activites!E34)</f>
        <v>0</v>
      </c>
      <c r="I34" s="148" t="n">
        <f aca="false">SUMIFS(Cycle_2!I$8:I$55,Cycle_3!H$8:H$55,Bilan_Activites!E34)</f>
        <v>0</v>
      </c>
      <c r="J34" s="148" t="n">
        <f aca="false">COUNTIF((Cycle_2!K$8:K$55),Bilan_Activites!E34)</f>
        <v>0</v>
      </c>
      <c r="K34" s="148" t="n">
        <f aca="false">SUMIFS(Cycle_2!L$8:L$55,Cycle_3!K$8:K$55,Bilan_Activites!E34)</f>
        <v>0</v>
      </c>
      <c r="L34" s="172" t="n">
        <f aca="false">COUNTIF((Cycle_2!N$8:N$55),Bilan_Activites!E34)</f>
        <v>0</v>
      </c>
      <c r="M34" s="172" t="n">
        <f aca="false">SUMIFS(Cycle_2!O$8:O$55,Cycle_2!N$8:N$55,Bilan_Activites!E34)</f>
        <v>0</v>
      </c>
      <c r="N34" s="172" t="n">
        <f aca="false">COUNTIF((Cycle_2!Q$8:Q$55),Bilan_Activites!E34)</f>
        <v>0</v>
      </c>
      <c r="O34" s="172" t="n">
        <f aca="false">SUMIFS(Cycle_2!R$8:R$55,Cycle_2!Q$8:Q$55,Bilan_Activites!E34)</f>
        <v>0</v>
      </c>
      <c r="P34" s="172" t="n">
        <f aca="false">F34+H34+J34+L34+N34</f>
        <v>0</v>
      </c>
      <c r="Q34" s="173" t="n">
        <f aca="false">G34+I34+K34+M34+O34</f>
        <v>0</v>
      </c>
    </row>
    <row r="35" customFormat="false" ht="15.75" hidden="false" customHeight="false" outlineLevel="0" collapsed="false">
      <c r="D35" s="167" t="n">
        <v>11</v>
      </c>
      <c r="E35" s="171" t="str">
        <f aca="false">IF(Donnees!D14="","",Donnees!D14)</f>
        <v/>
      </c>
      <c r="F35" s="148" t="n">
        <f aca="false">COUNTIF((Cycle_2!E$8:E$55),E35)</f>
        <v>0</v>
      </c>
      <c r="G35" s="148" t="n">
        <f aca="false">SUMIFS(Cycle_2!F$8:F$55,Cycle_2!E$8:E$55,E35)</f>
        <v>0</v>
      </c>
      <c r="H35" s="148" t="n">
        <f aca="false">COUNTIF((Cycle_2!H$8:H$55),Bilan_Activites!E35)</f>
        <v>0</v>
      </c>
      <c r="I35" s="148" t="n">
        <f aca="false">SUMIFS(Cycle_2!I$8:I$55,Cycle_3!H$8:H$55,Bilan_Activites!E35)</f>
        <v>0</v>
      </c>
      <c r="J35" s="148" t="n">
        <f aca="false">COUNTIF((Cycle_2!K$8:K$55),Bilan_Activites!E35)</f>
        <v>0</v>
      </c>
      <c r="K35" s="148" t="n">
        <f aca="false">SUMIFS(Cycle_2!L$8:L$55,Cycle_3!K$8:K$55,Bilan_Activites!E35)</f>
        <v>0</v>
      </c>
      <c r="L35" s="172" t="n">
        <f aca="false">COUNTIF((Cycle_2!N$8:N$55),Bilan_Activites!E35)</f>
        <v>0</v>
      </c>
      <c r="M35" s="172" t="n">
        <f aca="false">SUMIFS(Cycle_2!O$8:O$55,Cycle_2!N$8:N$55,Bilan_Activites!E35)</f>
        <v>0</v>
      </c>
      <c r="N35" s="172" t="n">
        <f aca="false">COUNTIF((Cycle_2!Q$8:Q$55),Bilan_Activites!E35)</f>
        <v>0</v>
      </c>
      <c r="O35" s="172" t="n">
        <f aca="false">SUMIFS(Cycle_2!R$8:R$55,Cycle_2!Q$8:Q$55,Bilan_Activites!E35)</f>
        <v>0</v>
      </c>
      <c r="P35" s="172" t="n">
        <f aca="false">F35+H35+J35+L35+N35</f>
        <v>0</v>
      </c>
      <c r="Q35" s="173" t="n">
        <f aca="false">G35+I35+K35+M35+O35</f>
        <v>0</v>
      </c>
    </row>
    <row r="36" customFormat="false" ht="15.75" hidden="false" customHeight="false" outlineLevel="0" collapsed="false">
      <c r="D36" s="167" t="n">
        <v>12</v>
      </c>
      <c r="E36" s="171" t="str">
        <f aca="false">IF(Donnees!D15="","",Donnees!D15)</f>
        <v/>
      </c>
      <c r="F36" s="148" t="n">
        <f aca="false">COUNTIF((Cycle_2!E$8:E$55),E36)</f>
        <v>0</v>
      </c>
      <c r="G36" s="148" t="n">
        <f aca="false">SUMIFS(Cycle_2!F$8:F$55,Cycle_2!E$8:E$55,E36)</f>
        <v>0</v>
      </c>
      <c r="H36" s="148" t="n">
        <f aca="false">COUNTIF((Cycle_2!H$8:H$55),Bilan_Activites!E36)</f>
        <v>0</v>
      </c>
      <c r="I36" s="148" t="n">
        <f aca="false">SUMIFS(Cycle_2!I$8:I$55,Cycle_3!H$8:H$55,Bilan_Activites!E36)</f>
        <v>0</v>
      </c>
      <c r="J36" s="148" t="n">
        <f aca="false">COUNTIF((Cycle_2!K$8:K$55),Bilan_Activites!E36)</f>
        <v>0</v>
      </c>
      <c r="K36" s="148" t="n">
        <f aca="false">SUMIFS(Cycle_2!L$8:L$55,Cycle_3!K$8:K$55,Bilan_Activites!E36)</f>
        <v>0</v>
      </c>
      <c r="L36" s="172" t="n">
        <f aca="false">COUNTIF((Cycle_2!N$8:N$55),Bilan_Activites!E36)</f>
        <v>0</v>
      </c>
      <c r="M36" s="172" t="n">
        <f aca="false">SUMIFS(Cycle_2!O$8:O$55,Cycle_2!N$8:N$55,Bilan_Activites!E36)</f>
        <v>0</v>
      </c>
      <c r="N36" s="172" t="n">
        <f aca="false">COUNTIF((Cycle_2!Q$8:Q$55),Bilan_Activites!E36)</f>
        <v>0</v>
      </c>
      <c r="O36" s="172" t="n">
        <f aca="false">SUMIFS(Cycle_2!R$8:R$55,Cycle_2!Q$8:Q$55,Bilan_Activites!E36)</f>
        <v>0</v>
      </c>
      <c r="P36" s="172" t="n">
        <f aca="false">F36+H36+J36+L36+N36</f>
        <v>0</v>
      </c>
      <c r="Q36" s="173" t="n">
        <f aca="false">G36+I36+K36+M36+O36</f>
        <v>0</v>
      </c>
    </row>
    <row r="37" customFormat="false" ht="15.75" hidden="false" customHeight="false" outlineLevel="0" collapsed="false">
      <c r="D37" s="167" t="n">
        <v>13</v>
      </c>
      <c r="E37" s="171" t="str">
        <f aca="false">IF(Donnees!D16="","",Donnees!D16)</f>
        <v/>
      </c>
      <c r="F37" s="148" t="n">
        <f aca="false">COUNTIF((Cycle_2!E$8:E$55),E37)</f>
        <v>0</v>
      </c>
      <c r="G37" s="148" t="n">
        <f aca="false">SUMIFS(Cycle_2!F$8:F$55,Cycle_2!E$8:E$55,E37)</f>
        <v>0</v>
      </c>
      <c r="H37" s="148" t="n">
        <f aca="false">COUNTIF((Cycle_2!H$8:H$55),Bilan_Activites!E37)</f>
        <v>0</v>
      </c>
      <c r="I37" s="148" t="n">
        <f aca="false">SUMIFS(Cycle_2!I$8:I$55,Cycle_3!H$8:H$55,Bilan_Activites!E37)</f>
        <v>0</v>
      </c>
      <c r="J37" s="148" t="n">
        <f aca="false">COUNTIF((Cycle_2!K$8:K$55),Bilan_Activites!E37)</f>
        <v>0</v>
      </c>
      <c r="K37" s="148" t="n">
        <f aca="false">SUMIFS(Cycle_2!L$8:L$55,Cycle_3!K$8:K$55,Bilan_Activites!E37)</f>
        <v>0</v>
      </c>
      <c r="L37" s="172" t="n">
        <f aca="false">COUNTIF((Cycle_2!N$8:N$55),Bilan_Activites!E37)</f>
        <v>0</v>
      </c>
      <c r="M37" s="172" t="n">
        <f aca="false">SUMIFS(Cycle_2!O$8:O$55,Cycle_2!N$8:N$55,Bilan_Activites!E37)</f>
        <v>0</v>
      </c>
      <c r="N37" s="172" t="n">
        <f aca="false">COUNTIF((Cycle_2!Q$8:Q$55),Bilan_Activites!E37)</f>
        <v>0</v>
      </c>
      <c r="O37" s="172" t="n">
        <f aca="false">SUMIFS(Cycle_2!R$8:R$55,Cycle_2!Q$8:Q$55,Bilan_Activites!E37)</f>
        <v>0</v>
      </c>
      <c r="P37" s="172" t="n">
        <f aca="false">F37+H37+J37+L37+N37</f>
        <v>0</v>
      </c>
      <c r="Q37" s="173" t="n">
        <f aca="false">G37+I37+K37+M37+O37</f>
        <v>0</v>
      </c>
    </row>
    <row r="38" customFormat="false" ht="15.75" hidden="false" customHeight="false" outlineLevel="0" collapsed="false">
      <c r="D38" s="167" t="n">
        <v>14</v>
      </c>
      <c r="E38" s="171" t="str">
        <f aca="false">IF(Donnees!D17="","",Donnees!D17)</f>
        <v/>
      </c>
      <c r="F38" s="148" t="n">
        <f aca="false">COUNTIF((Cycle_2!E$8:E$55),E38)</f>
        <v>0</v>
      </c>
      <c r="G38" s="148" t="n">
        <f aca="false">SUMIFS(Cycle_2!F$8:F$55,Cycle_2!E$8:E$55,E38)</f>
        <v>0</v>
      </c>
      <c r="H38" s="148" t="n">
        <f aca="false">COUNTIF((Cycle_2!H$8:H$55),Bilan_Activites!E38)</f>
        <v>0</v>
      </c>
      <c r="I38" s="148" t="n">
        <f aca="false">SUMIFS(Cycle_2!I$8:I$55,Cycle_3!H$8:H$55,Bilan_Activites!E38)</f>
        <v>0</v>
      </c>
      <c r="J38" s="148" t="n">
        <f aca="false">COUNTIF((Cycle_2!K$8:K$55),Bilan_Activites!E38)</f>
        <v>0</v>
      </c>
      <c r="K38" s="148" t="n">
        <f aca="false">SUMIFS(Cycle_2!L$8:L$55,Cycle_3!K$8:K$55,Bilan_Activites!E38)</f>
        <v>0</v>
      </c>
      <c r="L38" s="172" t="n">
        <f aca="false">COUNTIF((Cycle_2!N$8:N$55),Bilan_Activites!E38)</f>
        <v>0</v>
      </c>
      <c r="M38" s="172" t="n">
        <f aca="false">SUMIFS(Cycle_2!O$8:O$55,Cycle_2!N$8:N$55,Bilan_Activites!E38)</f>
        <v>0</v>
      </c>
      <c r="N38" s="172" t="n">
        <f aca="false">COUNTIF((Cycle_2!Q$8:Q$55),Bilan_Activites!E38)</f>
        <v>0</v>
      </c>
      <c r="O38" s="172" t="n">
        <f aca="false">SUMIFS(Cycle_2!R$8:R$55,Cycle_2!Q$8:Q$55,Bilan_Activites!E38)</f>
        <v>0</v>
      </c>
      <c r="P38" s="172" t="n">
        <f aca="false">F38+H38+J38+L38+N38</f>
        <v>0</v>
      </c>
      <c r="Q38" s="173" t="n">
        <f aca="false">G38+I38+K38+M38+O38</f>
        <v>0</v>
      </c>
    </row>
    <row r="39" customFormat="false" ht="15.75" hidden="false" customHeight="false" outlineLevel="0" collapsed="false">
      <c r="D39" s="167" t="n">
        <v>15</v>
      </c>
      <c r="E39" s="171" t="str">
        <f aca="false">IF(Donnees!D18="","",Donnees!D18)</f>
        <v/>
      </c>
      <c r="F39" s="148" t="n">
        <f aca="false">COUNTIF((Cycle_2!E$8:E$55),E39)</f>
        <v>0</v>
      </c>
      <c r="G39" s="148" t="n">
        <f aca="false">SUMIFS(Cycle_2!F$8:F$55,Cycle_2!E$8:E$55,E39)</f>
        <v>0</v>
      </c>
      <c r="H39" s="148" t="n">
        <f aca="false">COUNTIF((Cycle_2!H$8:H$55),Bilan_Activites!E39)</f>
        <v>0</v>
      </c>
      <c r="I39" s="148" t="n">
        <f aca="false">SUMIFS(Cycle_2!I$8:I$55,Cycle_3!H$8:H$55,Bilan_Activites!E39)</f>
        <v>0</v>
      </c>
      <c r="J39" s="148" t="n">
        <f aca="false">COUNTIF((Cycle_2!K$8:K$55),Bilan_Activites!E39)</f>
        <v>0</v>
      </c>
      <c r="K39" s="148" t="n">
        <f aca="false">SUMIFS(Cycle_2!L$8:L$55,Cycle_3!K$8:K$55,Bilan_Activites!E39)</f>
        <v>0</v>
      </c>
      <c r="L39" s="172" t="n">
        <f aca="false">COUNTIF((Cycle_2!N$8:N$55),Bilan_Activites!E39)</f>
        <v>0</v>
      </c>
      <c r="M39" s="172" t="n">
        <f aca="false">SUMIFS(Cycle_2!O$8:O$55,Cycle_2!N$8:N$55,Bilan_Activites!E39)</f>
        <v>0</v>
      </c>
      <c r="N39" s="172" t="n">
        <f aca="false">COUNTIF((Cycle_2!Q$8:Q$55),Bilan_Activites!E39)</f>
        <v>0</v>
      </c>
      <c r="O39" s="172" t="n">
        <f aca="false">SUMIFS(Cycle_2!R$8:R$55,Cycle_2!Q$8:Q$55,Bilan_Activites!E39)</f>
        <v>0</v>
      </c>
      <c r="P39" s="172" t="n">
        <f aca="false">F39+H39+J39+L39+N39</f>
        <v>0</v>
      </c>
      <c r="Q39" s="173" t="n">
        <f aca="false">G39+I39+K39+M39+O39</f>
        <v>0</v>
      </c>
    </row>
    <row r="40" customFormat="false" ht="15.75" hidden="false" customHeight="false" outlineLevel="0" collapsed="false">
      <c r="D40" s="167"/>
      <c r="E40" s="171"/>
      <c r="F40" s="148"/>
      <c r="G40" s="148"/>
      <c r="H40" s="148"/>
      <c r="I40" s="148"/>
      <c r="J40" s="148"/>
      <c r="K40" s="148"/>
      <c r="L40" s="169"/>
      <c r="M40" s="169"/>
      <c r="N40" s="169"/>
      <c r="O40" s="169"/>
      <c r="P40" s="169"/>
      <c r="Q40" s="170"/>
    </row>
    <row r="41" customFormat="false" ht="15.75" hidden="false" customHeight="false" outlineLevel="0" collapsed="false">
      <c r="D41" s="167"/>
      <c r="E41" s="168" t="str">
        <f aca="false">IF(Donnees!E$2="","",Donnees!E$2)</f>
        <v>Champ_3</v>
      </c>
      <c r="F41" s="169" t="n">
        <f aca="false">COUNTIF((Cycle_2!D$8:D$55),E41)</f>
        <v>0</v>
      </c>
      <c r="G41" s="169" t="n">
        <f aca="false">SUMIFS(Cycle_2!F$8:F$55,Cycle_2!D$8:D$55,E41)</f>
        <v>0</v>
      </c>
      <c r="H41" s="169" t="n">
        <f aca="false">COUNTIF((Cycle_2!G$8:G$55),Bilan_Activites!E41)</f>
        <v>0</v>
      </c>
      <c r="I41" s="169" t="n">
        <f aca="false">SUMIFS(Cycle_2!I$8:I$55,Cycle_2!G$8:G$55,Bilan_Activites!E41)</f>
        <v>0</v>
      </c>
      <c r="J41" s="169" t="n">
        <f aca="false">COUNTIF((Cycle_2!J$8:J$55),Bilan_Activites!E41)</f>
        <v>0</v>
      </c>
      <c r="K41" s="169" t="n">
        <f aca="false">SUMIFS(Cycle_2!L$8:L$55,Cycle_2!J$8:J$55,Bilan_Activites!E41)</f>
        <v>0</v>
      </c>
      <c r="L41" s="169" t="n">
        <f aca="false">COUNTIF((Cycle_2!M$8:M$55),Bilan_Activites!E41)</f>
        <v>0</v>
      </c>
      <c r="M41" s="169" t="n">
        <f aca="false">SUMIFS(Cycle_2!O$8:O$55,Cycle_2!M$8:M$55,Bilan_Activites!E41)</f>
        <v>0</v>
      </c>
      <c r="N41" s="169" t="n">
        <f aca="false">COUNTIF((Cycle_2!P$8:P$55),Bilan_Activites!E41)</f>
        <v>0</v>
      </c>
      <c r="O41" s="169" t="n">
        <f aca="false">SUMIFS(Cycle_2!R$8:R$55,Cycle_2!P$8:P$55,Bilan_Activites!E41)</f>
        <v>0</v>
      </c>
      <c r="P41" s="169" t="n">
        <f aca="false">F41+H41+J41+L41+N41</f>
        <v>0</v>
      </c>
      <c r="Q41" s="170" t="n">
        <f aca="false">G41+I41+K41+M41+O41</f>
        <v>0</v>
      </c>
    </row>
    <row r="42" customFormat="false" ht="15.75" hidden="false" customHeight="false" outlineLevel="0" collapsed="false">
      <c r="D42" s="167" t="n">
        <v>1</v>
      </c>
      <c r="E42" s="171" t="str">
        <f aca="false">IF(Donnees!E4="","",Donnees!E4)</f>
        <v>Activités gymniques</v>
      </c>
      <c r="F42" s="148" t="n">
        <f aca="false">COUNTIF((Cycle_2!E$8:E$55),E42)</f>
        <v>0</v>
      </c>
      <c r="G42" s="148" t="n">
        <f aca="false">SUMIFS(Cycle_2!F$8:F$55,Cycle_2!E$8:E$55,E42)</f>
        <v>0</v>
      </c>
      <c r="H42" s="148" t="n">
        <f aca="false">COUNTIF((Cycle_2!H$8:H$55),Bilan_Activites!E42)</f>
        <v>0</v>
      </c>
      <c r="I42" s="148" t="n">
        <f aca="false">SUMIFS(Cycle_2!I$8:I$55,Cycle_2!H$8:H$55,Bilan_Activites!E42)</f>
        <v>0</v>
      </c>
      <c r="J42" s="148" t="n">
        <f aca="false">COUNTIF((Cycle_2!K$8:K$55),Bilan_Activites!E42)</f>
        <v>0</v>
      </c>
      <c r="K42" s="148" t="n">
        <f aca="false">SUMIFS(Cycle_2!L$8:L$55,Cycle_2!K$8:K$55,Bilan_Activites!E42)</f>
        <v>0</v>
      </c>
      <c r="L42" s="172" t="n">
        <f aca="false">COUNTIF((Cycle_2!N$8:N$55),Bilan_Activites!E42)</f>
        <v>0</v>
      </c>
      <c r="M42" s="172" t="n">
        <f aca="false">SUMIFS(Cycle_2!O$8:O$55,Cycle_2!N$8:N$55,Bilan_Activites!E42)</f>
        <v>0</v>
      </c>
      <c r="N42" s="172" t="n">
        <f aca="false">COUNTIF((Cycle_2!Q$8:Q$55),Bilan_Activites!E42)</f>
        <v>0</v>
      </c>
      <c r="O42" s="172" t="n">
        <f aca="false">SUMIFS(Cycle_2!R$8:R$55,Cycle_2!Q$8:Q$55,Bilan_Activites!E42)</f>
        <v>0</v>
      </c>
      <c r="P42" s="172" t="n">
        <f aca="false">F42+H42+J42+L42+N42</f>
        <v>0</v>
      </c>
      <c r="Q42" s="173" t="n">
        <f aca="false">G42+I42+K42+M42+O42</f>
        <v>0</v>
      </c>
    </row>
    <row r="43" customFormat="false" ht="15.75" hidden="false" customHeight="false" outlineLevel="0" collapsed="false">
      <c r="D43" s="167" t="n">
        <v>2</v>
      </c>
      <c r="E43" s="171" t="str">
        <f aca="false">IF(Donnees!E5="","",Donnees!E5)</f>
        <v>Arts du cirque</v>
      </c>
      <c r="F43" s="148" t="n">
        <f aca="false">COUNTIF((Cycle_2!E$8:E$55),E43)</f>
        <v>0</v>
      </c>
      <c r="G43" s="148" t="n">
        <f aca="false">SUMIFS(Cycle_2!F$8:F$55,Cycle_2!E$8:E$55,E43)</f>
        <v>0</v>
      </c>
      <c r="H43" s="148" t="n">
        <f aca="false">COUNTIF((Cycle_2!H$8:H$55),Bilan_Activites!E43)</f>
        <v>0</v>
      </c>
      <c r="I43" s="148" t="n">
        <f aca="false">SUMIFS(Cycle_2!I$8:I$55,Cycle_2!H$8:H$55,Bilan_Activites!E43)</f>
        <v>0</v>
      </c>
      <c r="J43" s="148" t="n">
        <f aca="false">COUNTIF((Cycle_2!K$8:K$55),Bilan_Activites!E43)</f>
        <v>0</v>
      </c>
      <c r="K43" s="148" t="n">
        <f aca="false">SUMIFS(Cycle_2!L$8:L$55,Cycle_2!K$8:K$55,Bilan_Activites!E43)</f>
        <v>0</v>
      </c>
      <c r="L43" s="172" t="n">
        <f aca="false">COUNTIF((Cycle_2!N$8:N$55),Bilan_Activites!E43)</f>
        <v>0</v>
      </c>
      <c r="M43" s="172" t="n">
        <f aca="false">SUMIFS(Cycle_2!O$8:O$55,Cycle_2!N$8:N$55,Bilan_Activites!E43)</f>
        <v>0</v>
      </c>
      <c r="N43" s="172" t="n">
        <f aca="false">COUNTIF((Cycle_2!Q$8:Q$55),Bilan_Activites!E43)</f>
        <v>0</v>
      </c>
      <c r="O43" s="172" t="n">
        <f aca="false">SUMIFS(Cycle_2!R$8:R$55,Cycle_2!Q$8:Q$55,Bilan_Activites!E43)</f>
        <v>0</v>
      </c>
      <c r="P43" s="172" t="n">
        <f aca="false">F43+H43+J43+L43+N43</f>
        <v>0</v>
      </c>
      <c r="Q43" s="173" t="n">
        <f aca="false">G43+I43+K43+M43+O43</f>
        <v>0</v>
      </c>
    </row>
    <row r="44" customFormat="false" ht="15.75" hidden="false" customHeight="false" outlineLevel="0" collapsed="false">
      <c r="D44" s="167" t="n">
        <v>3</v>
      </c>
      <c r="E44" s="171" t="str">
        <f aca="false">IF(Donnees!E6="","",Donnees!E6)</f>
        <v>Danse de création</v>
      </c>
      <c r="F44" s="148" t="n">
        <f aca="false">COUNTIF((Cycle_2!E$8:E$55),E44)</f>
        <v>0</v>
      </c>
      <c r="G44" s="148" t="n">
        <f aca="false">SUMIFS(Cycle_2!F$8:F$55,Cycle_2!E$8:E$55,E44)</f>
        <v>0</v>
      </c>
      <c r="H44" s="148" t="n">
        <f aca="false">COUNTIF((Cycle_2!H$8:H$55),Bilan_Activites!E44)</f>
        <v>0</v>
      </c>
      <c r="I44" s="148" t="n">
        <f aca="false">SUMIFS(Cycle_2!I$8:I$55,Cycle_2!H$8:H$55,Bilan_Activites!E44)</f>
        <v>0</v>
      </c>
      <c r="J44" s="148" t="n">
        <f aca="false">COUNTIF((Cycle_2!K$8:K$55),Bilan_Activites!E44)</f>
        <v>0</v>
      </c>
      <c r="K44" s="148" t="n">
        <f aca="false">SUMIFS(Cycle_2!L$8:L$55,Cycle_2!K$8:K$55,Bilan_Activites!E44)</f>
        <v>0</v>
      </c>
      <c r="L44" s="172" t="n">
        <f aca="false">COUNTIF((Cycle_2!N$8:N$55),Bilan_Activites!E44)</f>
        <v>0</v>
      </c>
      <c r="M44" s="172" t="n">
        <f aca="false">SUMIFS(Cycle_2!O$8:O$55,Cycle_2!N$8:N$55,Bilan_Activites!E44)</f>
        <v>0</v>
      </c>
      <c r="N44" s="172" t="n">
        <f aca="false">COUNTIF((Cycle_2!Q$8:Q$55),Bilan_Activites!E44)</f>
        <v>0</v>
      </c>
      <c r="O44" s="172" t="n">
        <f aca="false">SUMIFS(Cycle_2!R$8:R$55,Cycle_2!Q$8:Q$55,Bilan_Activites!E44)</f>
        <v>0</v>
      </c>
      <c r="P44" s="172" t="n">
        <f aca="false">F44+H44+J44+L44+N44</f>
        <v>0</v>
      </c>
      <c r="Q44" s="173" t="n">
        <f aca="false">G44+I44+K44+M44+O44</f>
        <v>0</v>
      </c>
    </row>
    <row r="45" customFormat="false" ht="15.75" hidden="false" customHeight="false" outlineLevel="0" collapsed="false">
      <c r="D45" s="167" t="n">
        <v>4</v>
      </c>
      <c r="E45" s="171" t="str">
        <f aca="false">IF(Donnees!E7="","",Donnees!E7)</f>
        <v>Autres</v>
      </c>
      <c r="F45" s="148" t="n">
        <f aca="false">COUNTIF((Cycle_2!E$8:E$55),E45)</f>
        <v>0</v>
      </c>
      <c r="G45" s="148" t="n">
        <f aca="false">SUMIFS(Cycle_2!F$8:F$55,Cycle_2!E$8:E$55,E45)</f>
        <v>0</v>
      </c>
      <c r="H45" s="148" t="n">
        <f aca="false">COUNTIF((Cycle_2!H$8:H$55),Bilan_Activites!E45)</f>
        <v>0</v>
      </c>
      <c r="I45" s="148" t="n">
        <f aca="false">SUMIFS(Cycle_2!I$8:I$55,Cycle_2!H$8:H$55,Bilan_Activites!E45)</f>
        <v>0</v>
      </c>
      <c r="J45" s="148" t="n">
        <f aca="false">COUNTIF((Cycle_2!K$8:K$55),Bilan_Activites!E45)</f>
        <v>0</v>
      </c>
      <c r="K45" s="148" t="n">
        <f aca="false">SUMIFS(Cycle_2!L$8:L$55,Cycle_2!K$8:K$55,Bilan_Activites!E45)</f>
        <v>0</v>
      </c>
      <c r="L45" s="172" t="n">
        <f aca="false">COUNTIF((Cycle_2!N$8:N$55),Bilan_Activites!E45)</f>
        <v>0</v>
      </c>
      <c r="M45" s="172" t="n">
        <f aca="false">SUMIFS(Cycle_2!O$8:O$55,Cycle_2!N$8:N$55,Bilan_Activites!E45)</f>
        <v>0</v>
      </c>
      <c r="N45" s="172" t="n">
        <f aca="false">COUNTIF((Cycle_2!Q$8:Q$55),Bilan_Activites!E45)</f>
        <v>0</v>
      </c>
      <c r="O45" s="172" t="n">
        <f aca="false">SUMIFS(Cycle_2!R$8:R$55,Cycle_2!Q$8:Q$55,Bilan_Activites!E45)</f>
        <v>0</v>
      </c>
      <c r="P45" s="172" t="n">
        <f aca="false">F45+H45+J45+L45+N45</f>
        <v>0</v>
      </c>
      <c r="Q45" s="173" t="n">
        <f aca="false">G45+I45+K45+M45+O45</f>
        <v>0</v>
      </c>
    </row>
    <row r="46" customFormat="false" ht="15.75" hidden="false" customHeight="false" outlineLevel="0" collapsed="false">
      <c r="D46" s="167" t="n">
        <v>5</v>
      </c>
      <c r="E46" s="171" t="str">
        <f aca="false">IF(Donnees!E8="","",Donnees!E8)</f>
        <v/>
      </c>
      <c r="F46" s="148" t="n">
        <f aca="false">COUNTIF((Cycle_2!E$8:E$55),E46)</f>
        <v>0</v>
      </c>
      <c r="G46" s="148" t="n">
        <f aca="false">SUMIFS(Cycle_2!F$8:F$55,Cycle_2!E$8:E$55,E46)</f>
        <v>0</v>
      </c>
      <c r="H46" s="148" t="n">
        <f aca="false">COUNTIF((Cycle_2!H$8:H$55),Bilan_Activites!E46)</f>
        <v>0</v>
      </c>
      <c r="I46" s="148" t="n">
        <f aca="false">SUMIFS(Cycle_2!I$8:I$55,Cycle_2!H$8:H$55,Bilan_Activites!E46)</f>
        <v>0</v>
      </c>
      <c r="J46" s="148" t="n">
        <f aca="false">COUNTIF((Cycle_2!K$8:K$55),Bilan_Activites!E46)</f>
        <v>0</v>
      </c>
      <c r="K46" s="148" t="n">
        <f aca="false">SUMIFS(Cycle_2!L$8:L$55,Cycle_2!K$8:K$55,Bilan_Activites!E46)</f>
        <v>0</v>
      </c>
      <c r="L46" s="172" t="n">
        <f aca="false">COUNTIF((Cycle_2!N$8:N$55),Bilan_Activites!E46)</f>
        <v>0</v>
      </c>
      <c r="M46" s="172" t="n">
        <f aca="false">SUMIFS(Cycle_2!O$8:O$55,Cycle_2!N$8:N$55,Bilan_Activites!E46)</f>
        <v>0</v>
      </c>
      <c r="N46" s="172" t="n">
        <f aca="false">COUNTIF((Cycle_2!Q$8:Q$55),Bilan_Activites!E46)</f>
        <v>0</v>
      </c>
      <c r="O46" s="172" t="n">
        <f aca="false">SUMIFS(Cycle_2!R$8:R$55,Cycle_2!Q$8:Q$55,Bilan_Activites!E46)</f>
        <v>0</v>
      </c>
      <c r="P46" s="172" t="n">
        <f aca="false">F46+H46+J46+L46+N46</f>
        <v>0</v>
      </c>
      <c r="Q46" s="173" t="n">
        <f aca="false">G46+I46+K46+M46+O46</f>
        <v>0</v>
      </c>
    </row>
    <row r="47" customFormat="false" ht="15.75" hidden="false" customHeight="false" outlineLevel="0" collapsed="false">
      <c r="D47" s="167" t="n">
        <v>6</v>
      </c>
      <c r="E47" s="171" t="str">
        <f aca="false">IF(Donnees!E9="","",Donnees!E9)</f>
        <v/>
      </c>
      <c r="F47" s="148" t="n">
        <f aca="false">COUNTIF((Cycle_2!E$8:E$55),E47)</f>
        <v>0</v>
      </c>
      <c r="G47" s="148" t="n">
        <f aca="false">SUMIFS(Cycle_2!F$8:F$55,Cycle_2!E$8:E$55,E47)</f>
        <v>0</v>
      </c>
      <c r="H47" s="148" t="n">
        <f aca="false">COUNTIF((Cycle_2!H$8:H$55),Bilan_Activites!E47)</f>
        <v>0</v>
      </c>
      <c r="I47" s="148" t="n">
        <f aca="false">SUMIFS(Cycle_2!I$8:I$55,Cycle_2!H$8:H$55,Bilan_Activites!E47)</f>
        <v>0</v>
      </c>
      <c r="J47" s="148" t="n">
        <f aca="false">COUNTIF((Cycle_2!K$8:K$55),Bilan_Activites!E47)</f>
        <v>0</v>
      </c>
      <c r="K47" s="148" t="n">
        <f aca="false">SUMIFS(Cycle_2!L$8:L$55,Cycle_2!K$8:K$55,Bilan_Activites!E47)</f>
        <v>0</v>
      </c>
      <c r="L47" s="172" t="n">
        <f aca="false">COUNTIF((Cycle_2!N$8:N$55),Bilan_Activites!E47)</f>
        <v>0</v>
      </c>
      <c r="M47" s="172" t="n">
        <f aca="false">SUMIFS(Cycle_2!O$8:O$55,Cycle_2!N$8:N$55,Bilan_Activites!E47)</f>
        <v>0</v>
      </c>
      <c r="N47" s="172" t="n">
        <f aca="false">COUNTIF((Cycle_2!Q$8:Q$55),Bilan_Activites!E47)</f>
        <v>0</v>
      </c>
      <c r="O47" s="172" t="n">
        <f aca="false">SUMIFS(Cycle_2!R$8:R$55,Cycle_2!Q$8:Q$55,Bilan_Activites!E47)</f>
        <v>0</v>
      </c>
      <c r="P47" s="172" t="n">
        <f aca="false">F47+H47+J47+L47+N47</f>
        <v>0</v>
      </c>
      <c r="Q47" s="173" t="n">
        <f aca="false">G47+I47+K47+M47+O47</f>
        <v>0</v>
      </c>
    </row>
    <row r="48" customFormat="false" ht="15.75" hidden="false" customHeight="false" outlineLevel="0" collapsed="false">
      <c r="D48" s="167" t="n">
        <v>7</v>
      </c>
      <c r="E48" s="171" t="str">
        <f aca="false">IF(Donnees!E10="","",Donnees!E10)</f>
        <v/>
      </c>
      <c r="F48" s="148" t="n">
        <f aca="false">COUNTIF((Cycle_2!E$8:E$55),E48)</f>
        <v>0</v>
      </c>
      <c r="G48" s="148" t="n">
        <f aca="false">SUMIFS(Cycle_2!F$8:F$55,Cycle_2!E$8:E$55,E48)</f>
        <v>0</v>
      </c>
      <c r="H48" s="148" t="n">
        <f aca="false">COUNTIF((Cycle_2!H$8:H$55),Bilan_Activites!E48)</f>
        <v>0</v>
      </c>
      <c r="I48" s="148" t="n">
        <f aca="false">SUMIFS(Cycle_2!I$8:I$55,Cycle_2!H$8:H$55,Bilan_Activites!E48)</f>
        <v>0</v>
      </c>
      <c r="J48" s="148" t="n">
        <f aca="false">COUNTIF((Cycle_2!K$8:K$55),Bilan_Activites!E48)</f>
        <v>0</v>
      </c>
      <c r="K48" s="148" t="n">
        <f aca="false">SUMIFS(Cycle_2!L$8:L$55,Cycle_2!K$8:K$55,Bilan_Activites!E48)</f>
        <v>0</v>
      </c>
      <c r="L48" s="172" t="n">
        <f aca="false">COUNTIF((Cycle_2!N$8:N$55),Bilan_Activites!E48)</f>
        <v>0</v>
      </c>
      <c r="M48" s="172" t="n">
        <f aca="false">SUMIFS(Cycle_2!O$8:O$55,Cycle_2!N$8:N$55,Bilan_Activites!E48)</f>
        <v>0</v>
      </c>
      <c r="N48" s="172" t="n">
        <f aca="false">COUNTIF((Cycle_2!Q$8:Q$55),Bilan_Activites!E48)</f>
        <v>0</v>
      </c>
      <c r="O48" s="172" t="n">
        <f aca="false">SUMIFS(Cycle_2!R$8:R$55,Cycle_2!Q$8:Q$55,Bilan_Activites!E48)</f>
        <v>0</v>
      </c>
      <c r="P48" s="172" t="n">
        <f aca="false">F48+H48+J48+L48+N48</f>
        <v>0</v>
      </c>
      <c r="Q48" s="173" t="n">
        <f aca="false">G48+I48+K48+M48+O48</f>
        <v>0</v>
      </c>
    </row>
    <row r="49" customFormat="false" ht="15.75" hidden="false" customHeight="false" outlineLevel="0" collapsed="false">
      <c r="D49" s="167" t="n">
        <v>8</v>
      </c>
      <c r="E49" s="171" t="str">
        <f aca="false">IF(Donnees!E11="","",Donnees!E11)</f>
        <v/>
      </c>
      <c r="F49" s="148" t="n">
        <f aca="false">COUNTIF((Cycle_2!E$8:E$55),E49)</f>
        <v>0</v>
      </c>
      <c r="G49" s="148" t="n">
        <f aca="false">SUMIFS(Cycle_2!F$8:F$55,Cycle_2!E$8:E$55,E49)</f>
        <v>0</v>
      </c>
      <c r="H49" s="148" t="n">
        <f aca="false">COUNTIF((Cycle_2!H$8:H$55),Bilan_Activites!E49)</f>
        <v>0</v>
      </c>
      <c r="I49" s="148" t="n">
        <f aca="false">SUMIFS(Cycle_2!I$8:I$55,Cycle_2!H$8:H$55,Bilan_Activites!E49)</f>
        <v>0</v>
      </c>
      <c r="J49" s="148" t="n">
        <f aca="false">COUNTIF((Cycle_2!K$8:K$55),Bilan_Activites!E49)</f>
        <v>0</v>
      </c>
      <c r="K49" s="148" t="n">
        <f aca="false">SUMIFS(Cycle_2!L$8:L$55,Cycle_2!K$8:K$55,Bilan_Activites!E49)</f>
        <v>0</v>
      </c>
      <c r="L49" s="172" t="n">
        <f aca="false">COUNTIF((Cycle_2!N$8:N$55),Bilan_Activites!E49)</f>
        <v>0</v>
      </c>
      <c r="M49" s="172" t="n">
        <f aca="false">SUMIFS(Cycle_2!O$8:O$55,Cycle_2!N$8:N$55,Bilan_Activites!E49)</f>
        <v>0</v>
      </c>
      <c r="N49" s="172" t="n">
        <f aca="false">COUNTIF((Cycle_2!Q$8:Q$55),Bilan_Activites!E49)</f>
        <v>0</v>
      </c>
      <c r="O49" s="172" t="n">
        <f aca="false">SUMIFS(Cycle_2!R$8:R$55,Cycle_2!Q$8:Q$55,Bilan_Activites!E49)</f>
        <v>0</v>
      </c>
      <c r="P49" s="172" t="n">
        <f aca="false">F49+H49+J49+L49+N49</f>
        <v>0</v>
      </c>
      <c r="Q49" s="173" t="n">
        <f aca="false">G49+I49+K49+M49+O49</f>
        <v>0</v>
      </c>
    </row>
    <row r="50" customFormat="false" ht="15.75" hidden="false" customHeight="false" outlineLevel="0" collapsed="false">
      <c r="D50" s="167" t="n">
        <v>9</v>
      </c>
      <c r="E50" s="171" t="str">
        <f aca="false">IF(Donnees!E12="","",Donnees!E12)</f>
        <v/>
      </c>
      <c r="F50" s="148" t="n">
        <f aca="false">COUNTIF((Cycle_2!E$8:E$55),E50)</f>
        <v>0</v>
      </c>
      <c r="G50" s="148" t="n">
        <f aca="false">SUMIFS(Cycle_2!F$8:F$55,Cycle_2!E$8:E$55,E50)</f>
        <v>0</v>
      </c>
      <c r="H50" s="148" t="n">
        <f aca="false">COUNTIF((Cycle_2!H$8:H$55),Bilan_Activites!E50)</f>
        <v>0</v>
      </c>
      <c r="I50" s="148" t="n">
        <f aca="false">SUMIFS(Cycle_2!I$8:I$55,Cycle_2!H$8:H$55,Bilan_Activites!E50)</f>
        <v>0</v>
      </c>
      <c r="J50" s="148" t="n">
        <f aca="false">COUNTIF((Cycle_2!K$8:K$55),Bilan_Activites!E50)</f>
        <v>0</v>
      </c>
      <c r="K50" s="148" t="n">
        <f aca="false">SUMIFS(Cycle_2!L$8:L$55,Cycle_2!K$8:K$55,Bilan_Activites!E50)</f>
        <v>0</v>
      </c>
      <c r="L50" s="172" t="n">
        <f aca="false">COUNTIF((Cycle_2!N$8:N$55),Bilan_Activites!E50)</f>
        <v>0</v>
      </c>
      <c r="M50" s="172" t="n">
        <f aca="false">SUMIFS(Cycle_2!O$8:O$55,Cycle_2!N$8:N$55,Bilan_Activites!E50)</f>
        <v>0</v>
      </c>
      <c r="N50" s="172" t="n">
        <f aca="false">COUNTIF((Cycle_2!Q$8:Q$55),Bilan_Activites!E50)</f>
        <v>0</v>
      </c>
      <c r="O50" s="172" t="n">
        <f aca="false">SUMIFS(Cycle_2!R$8:R$55,Cycle_2!Q$8:Q$55,Bilan_Activites!E50)</f>
        <v>0</v>
      </c>
      <c r="P50" s="172" t="n">
        <f aca="false">F50+H50+J50+L50+N50</f>
        <v>0</v>
      </c>
      <c r="Q50" s="173" t="n">
        <f aca="false">G50+I50+K50+M50+O50</f>
        <v>0</v>
      </c>
    </row>
    <row r="51" customFormat="false" ht="15.75" hidden="false" customHeight="false" outlineLevel="0" collapsed="false">
      <c r="D51" s="167" t="n">
        <v>10</v>
      </c>
      <c r="E51" s="171" t="str">
        <f aca="false">IF(Donnees!E13="","",Donnees!E13)</f>
        <v/>
      </c>
      <c r="F51" s="148" t="n">
        <f aca="false">COUNTIF((Cycle_2!E$8:E$55),E51)</f>
        <v>0</v>
      </c>
      <c r="G51" s="148" t="n">
        <f aca="false">SUMIFS(Cycle_2!F$8:F$55,Cycle_2!E$8:E$55,E51)</f>
        <v>0</v>
      </c>
      <c r="H51" s="148" t="n">
        <f aca="false">COUNTIF((Cycle_2!H$8:H$55),Bilan_Activites!E51)</f>
        <v>0</v>
      </c>
      <c r="I51" s="148" t="n">
        <f aca="false">SUMIFS(Cycle_2!I$8:I$55,Cycle_2!H$8:H$55,Bilan_Activites!E51)</f>
        <v>0</v>
      </c>
      <c r="J51" s="148" t="n">
        <f aca="false">COUNTIF((Cycle_2!K$8:K$55),Bilan_Activites!E51)</f>
        <v>0</v>
      </c>
      <c r="K51" s="148" t="n">
        <f aca="false">SUMIFS(Cycle_2!L$8:L$55,Cycle_2!K$8:K$55,Bilan_Activites!E51)</f>
        <v>0</v>
      </c>
      <c r="L51" s="172" t="n">
        <f aca="false">COUNTIF((Cycle_2!N$8:N$55),Bilan_Activites!E51)</f>
        <v>0</v>
      </c>
      <c r="M51" s="172" t="n">
        <f aca="false">SUMIFS(Cycle_2!O$8:O$55,Cycle_2!N$8:N$55,Bilan_Activites!E51)</f>
        <v>0</v>
      </c>
      <c r="N51" s="172" t="n">
        <f aca="false">COUNTIF((Cycle_2!Q$8:Q$55),Bilan_Activites!E51)</f>
        <v>0</v>
      </c>
      <c r="O51" s="172" t="n">
        <f aca="false">SUMIFS(Cycle_2!R$8:R$55,Cycle_2!Q$8:Q$55,Bilan_Activites!E51)</f>
        <v>0</v>
      </c>
      <c r="P51" s="172" t="n">
        <f aca="false">F51+H51+J51+L51+N51</f>
        <v>0</v>
      </c>
      <c r="Q51" s="173" t="n">
        <f aca="false">G51+I51+K51+M51+O51</f>
        <v>0</v>
      </c>
    </row>
    <row r="52" customFormat="false" ht="15.75" hidden="false" customHeight="false" outlineLevel="0" collapsed="false">
      <c r="D52" s="167" t="n">
        <v>11</v>
      </c>
      <c r="E52" s="171" t="str">
        <f aca="false">IF(Donnees!E14="","",Donnees!E14)</f>
        <v/>
      </c>
      <c r="F52" s="148" t="n">
        <f aca="false">COUNTIF((Cycle_2!E$8:E$55),E52)</f>
        <v>0</v>
      </c>
      <c r="G52" s="148" t="n">
        <f aca="false">SUMIFS(Cycle_2!F$8:F$55,Cycle_2!E$8:E$55,E52)</f>
        <v>0</v>
      </c>
      <c r="H52" s="148" t="n">
        <f aca="false">COUNTIF((Cycle_2!H$8:H$55),Bilan_Activites!E52)</f>
        <v>0</v>
      </c>
      <c r="I52" s="148" t="n">
        <f aca="false">SUMIFS(Cycle_2!I$8:I$55,Cycle_2!H$8:H$55,Bilan_Activites!E52)</f>
        <v>0</v>
      </c>
      <c r="J52" s="148" t="n">
        <f aca="false">COUNTIF((Cycle_2!K$8:K$55),Bilan_Activites!E52)</f>
        <v>0</v>
      </c>
      <c r="K52" s="148" t="n">
        <f aca="false">SUMIFS(Cycle_2!L$8:L$55,Cycle_2!K$8:K$55,Bilan_Activites!E52)</f>
        <v>0</v>
      </c>
      <c r="L52" s="172" t="n">
        <f aca="false">COUNTIF((Cycle_2!N$8:N$55),Bilan_Activites!E52)</f>
        <v>0</v>
      </c>
      <c r="M52" s="172" t="n">
        <f aca="false">SUMIFS(Cycle_2!O$8:O$55,Cycle_2!N$8:N$55,Bilan_Activites!E52)</f>
        <v>0</v>
      </c>
      <c r="N52" s="172" t="n">
        <f aca="false">COUNTIF((Cycle_2!Q$8:Q$55),Bilan_Activites!E52)</f>
        <v>0</v>
      </c>
      <c r="O52" s="172" t="n">
        <f aca="false">SUMIFS(Cycle_2!R$8:R$55,Cycle_2!Q$8:Q$55,Bilan_Activites!E52)</f>
        <v>0</v>
      </c>
      <c r="P52" s="172" t="n">
        <f aca="false">F52+H52+J52+L52+N52</f>
        <v>0</v>
      </c>
      <c r="Q52" s="173" t="n">
        <f aca="false">G52+I52+K52+M52+O52</f>
        <v>0</v>
      </c>
    </row>
    <row r="53" customFormat="false" ht="15.75" hidden="false" customHeight="false" outlineLevel="0" collapsed="false">
      <c r="D53" s="167" t="n">
        <v>12</v>
      </c>
      <c r="E53" s="171" t="str">
        <f aca="false">IF(Donnees!E15="","",Donnees!E15)</f>
        <v/>
      </c>
      <c r="F53" s="148" t="n">
        <f aca="false">COUNTIF((Cycle_2!E$8:E$55),E53)</f>
        <v>0</v>
      </c>
      <c r="G53" s="148" t="n">
        <f aca="false">SUMIFS(Cycle_2!F$8:F$55,Cycle_2!E$8:E$55,E53)</f>
        <v>0</v>
      </c>
      <c r="H53" s="148" t="n">
        <f aca="false">COUNTIF((Cycle_2!H$8:H$55),Bilan_Activites!E53)</f>
        <v>0</v>
      </c>
      <c r="I53" s="148" t="n">
        <f aca="false">SUMIFS(Cycle_2!I$8:I$55,Cycle_2!H$8:H$55,Bilan_Activites!E53)</f>
        <v>0</v>
      </c>
      <c r="J53" s="148" t="n">
        <f aca="false">COUNTIF((Cycle_2!K$8:K$55),Bilan_Activites!E53)</f>
        <v>0</v>
      </c>
      <c r="K53" s="148" t="n">
        <f aca="false">SUMIFS(Cycle_2!L$8:L$55,Cycle_2!K$8:K$55,Bilan_Activites!E53)</f>
        <v>0</v>
      </c>
      <c r="L53" s="172" t="n">
        <f aca="false">COUNTIF((Cycle_2!N$8:N$55),Bilan_Activites!E53)</f>
        <v>0</v>
      </c>
      <c r="M53" s="172" t="n">
        <f aca="false">SUMIFS(Cycle_2!O$8:O$55,Cycle_2!N$8:N$55,Bilan_Activites!E53)</f>
        <v>0</v>
      </c>
      <c r="N53" s="172" t="n">
        <f aca="false">COUNTIF((Cycle_2!Q$8:Q$55),Bilan_Activites!E53)</f>
        <v>0</v>
      </c>
      <c r="O53" s="172" t="n">
        <f aca="false">SUMIFS(Cycle_2!R$8:R$55,Cycle_2!Q$8:Q$55,Bilan_Activites!E53)</f>
        <v>0</v>
      </c>
      <c r="P53" s="172" t="n">
        <f aca="false">F53+H53+J53+L53+N53</f>
        <v>0</v>
      </c>
      <c r="Q53" s="173" t="n">
        <f aca="false">G53+I53+K53+M53+O53</f>
        <v>0</v>
      </c>
    </row>
    <row r="54" customFormat="false" ht="15.75" hidden="false" customHeight="false" outlineLevel="0" collapsed="false">
      <c r="D54" s="167" t="n">
        <v>13</v>
      </c>
      <c r="E54" s="171" t="str">
        <f aca="false">IF(Donnees!E16="","",Donnees!E16)</f>
        <v/>
      </c>
      <c r="F54" s="148" t="n">
        <f aca="false">COUNTIF((Cycle_2!E$8:E$55),E54)</f>
        <v>0</v>
      </c>
      <c r="G54" s="148" t="n">
        <f aca="false">SUMIFS(Cycle_2!F$8:F$55,Cycle_2!E$8:E$55,E54)</f>
        <v>0</v>
      </c>
      <c r="H54" s="148" t="n">
        <f aca="false">COUNTIF((Cycle_2!H$8:H$55),Bilan_Activites!E54)</f>
        <v>0</v>
      </c>
      <c r="I54" s="148" t="n">
        <f aca="false">SUMIFS(Cycle_2!I$8:I$55,Cycle_2!H$8:H$55,Bilan_Activites!E54)</f>
        <v>0</v>
      </c>
      <c r="J54" s="148" t="n">
        <f aca="false">COUNTIF((Cycle_2!K$8:K$55),Bilan_Activites!E54)</f>
        <v>0</v>
      </c>
      <c r="K54" s="148" t="n">
        <f aca="false">SUMIFS(Cycle_2!L$8:L$55,Cycle_2!K$8:K$55,Bilan_Activites!E54)</f>
        <v>0</v>
      </c>
      <c r="L54" s="172" t="n">
        <f aca="false">COUNTIF((Cycle_2!N$8:N$55),Bilan_Activites!E54)</f>
        <v>0</v>
      </c>
      <c r="M54" s="172" t="n">
        <f aca="false">SUMIFS(Cycle_2!O$8:O$55,Cycle_2!N$8:N$55,Bilan_Activites!E54)</f>
        <v>0</v>
      </c>
      <c r="N54" s="172" t="n">
        <f aca="false">COUNTIF((Cycle_2!Q$8:Q$55),Bilan_Activites!E54)</f>
        <v>0</v>
      </c>
      <c r="O54" s="172" t="n">
        <f aca="false">SUMIFS(Cycle_2!R$8:R$55,Cycle_2!Q$8:Q$55,Bilan_Activites!E54)</f>
        <v>0</v>
      </c>
      <c r="P54" s="172" t="n">
        <f aca="false">F54+H54+J54+L54+N54</f>
        <v>0</v>
      </c>
      <c r="Q54" s="173" t="n">
        <f aca="false">G54+I54+K54+M54+O54</f>
        <v>0</v>
      </c>
    </row>
    <row r="55" customFormat="false" ht="15.75" hidden="false" customHeight="false" outlineLevel="0" collapsed="false">
      <c r="D55" s="167" t="n">
        <v>14</v>
      </c>
      <c r="E55" s="171" t="str">
        <f aca="false">IF(Donnees!E17="","",Donnees!E17)</f>
        <v/>
      </c>
      <c r="F55" s="148" t="n">
        <f aca="false">COUNTIF((Cycle_2!E$8:E$55),E55)</f>
        <v>0</v>
      </c>
      <c r="G55" s="148" t="n">
        <f aca="false">SUMIFS(Cycle_2!F$8:F$55,Cycle_2!E$8:E$55,E55)</f>
        <v>0</v>
      </c>
      <c r="H55" s="148" t="n">
        <f aca="false">COUNTIF((Cycle_2!H$8:H$55),Bilan_Activites!E55)</f>
        <v>0</v>
      </c>
      <c r="I55" s="148" t="n">
        <f aca="false">SUMIFS(Cycle_2!I$8:I$55,Cycle_2!H$8:H$55,Bilan_Activites!E55)</f>
        <v>0</v>
      </c>
      <c r="J55" s="148" t="n">
        <f aca="false">COUNTIF((Cycle_2!K$8:K$55),Bilan_Activites!E55)</f>
        <v>0</v>
      </c>
      <c r="K55" s="148" t="n">
        <f aca="false">SUMIFS(Cycle_2!L$8:L$55,Cycle_2!K$8:K$55,Bilan_Activites!E55)</f>
        <v>0</v>
      </c>
      <c r="L55" s="172" t="n">
        <f aca="false">COUNTIF((Cycle_2!N$8:N$55),Bilan_Activites!E55)</f>
        <v>0</v>
      </c>
      <c r="M55" s="172" t="n">
        <f aca="false">SUMIFS(Cycle_2!O$8:O$55,Cycle_2!N$8:N$55,Bilan_Activites!E55)</f>
        <v>0</v>
      </c>
      <c r="N55" s="172" t="n">
        <f aca="false">COUNTIF((Cycle_2!Q$8:Q$55),Bilan_Activites!E55)</f>
        <v>0</v>
      </c>
      <c r="O55" s="172" t="n">
        <f aca="false">SUMIFS(Cycle_2!R$8:R$55,Cycle_2!Q$8:Q$55,Bilan_Activites!E55)</f>
        <v>0</v>
      </c>
      <c r="P55" s="172" t="n">
        <f aca="false">F55+H55+J55+L55+N55</f>
        <v>0</v>
      </c>
      <c r="Q55" s="173" t="n">
        <f aca="false">G55+I55+K55+M55+O55</f>
        <v>0</v>
      </c>
    </row>
    <row r="56" customFormat="false" ht="15.75" hidden="false" customHeight="false" outlineLevel="0" collapsed="false">
      <c r="D56" s="167" t="n">
        <v>15</v>
      </c>
      <c r="E56" s="171" t="str">
        <f aca="false">IF(Donnees!E18="","",Donnees!E18)</f>
        <v/>
      </c>
      <c r="F56" s="148" t="n">
        <f aca="false">COUNTIF((Cycle_2!E$8:E$55),E56)</f>
        <v>0</v>
      </c>
      <c r="G56" s="148" t="n">
        <f aca="false">SUMIFS(Cycle_2!F$8:F$55,Cycle_2!E$8:E$55,E56)</f>
        <v>0</v>
      </c>
      <c r="H56" s="148" t="n">
        <f aca="false">COUNTIF((Cycle_2!H$8:H$55),Bilan_Activites!E56)</f>
        <v>0</v>
      </c>
      <c r="I56" s="148" t="n">
        <f aca="false">SUMIFS(Cycle_2!I$8:I$55,Cycle_2!H$8:H$55,Bilan_Activites!E56)</f>
        <v>0</v>
      </c>
      <c r="J56" s="148" t="n">
        <f aca="false">COUNTIF((Cycle_2!K$8:K$55),Bilan_Activites!E56)</f>
        <v>0</v>
      </c>
      <c r="K56" s="148" t="n">
        <f aca="false">SUMIFS(Cycle_2!L$8:L$55,Cycle_2!K$8:K$55,Bilan_Activites!E56)</f>
        <v>0</v>
      </c>
      <c r="L56" s="172" t="n">
        <f aca="false">COUNTIF((Cycle_2!N$8:N$55),Bilan_Activites!E56)</f>
        <v>0</v>
      </c>
      <c r="M56" s="172" t="n">
        <f aca="false">SUMIFS(Cycle_2!O$8:O$55,Cycle_2!N$8:N$55,Bilan_Activites!E56)</f>
        <v>0</v>
      </c>
      <c r="N56" s="172" t="n">
        <f aca="false">COUNTIF((Cycle_2!Q$8:Q$55),Bilan_Activites!E56)</f>
        <v>0</v>
      </c>
      <c r="O56" s="172" t="n">
        <f aca="false">SUMIFS(Cycle_2!R$8:R$55,Cycle_2!Q$8:Q$55,Bilan_Activites!E56)</f>
        <v>0</v>
      </c>
      <c r="P56" s="172" t="n">
        <f aca="false">F56+H56+J56+L56+N56</f>
        <v>0</v>
      </c>
      <c r="Q56" s="173" t="n">
        <f aca="false">G56+I56+K56+M56+O56</f>
        <v>0</v>
      </c>
    </row>
    <row r="57" customFormat="false" ht="15.75" hidden="false" customHeight="false" outlineLevel="0" collapsed="false">
      <c r="D57" s="167"/>
      <c r="E57" s="171"/>
      <c r="F57" s="148"/>
      <c r="G57" s="148"/>
      <c r="H57" s="148"/>
      <c r="I57" s="148"/>
      <c r="J57" s="148"/>
      <c r="K57" s="148"/>
      <c r="L57" s="169"/>
      <c r="M57" s="169"/>
      <c r="N57" s="169"/>
      <c r="O57" s="169"/>
      <c r="P57" s="169"/>
      <c r="Q57" s="170"/>
    </row>
    <row r="58" customFormat="false" ht="15.75" hidden="false" customHeight="false" outlineLevel="0" collapsed="false">
      <c r="D58" s="167"/>
      <c r="E58" s="168" t="str">
        <f aca="false">IF(Donnees!F$2="","",Donnees!F$2)</f>
        <v>Champ_4</v>
      </c>
      <c r="F58" s="169" t="n">
        <f aca="false">COUNTIF((Cycle_2!D$8:D$55),E58)</f>
        <v>0</v>
      </c>
      <c r="G58" s="169" t="n">
        <f aca="false">SUMIFS(Cycle_2!F$8:F$55,Cycle_2!D$8:D$55,Cycle_3!E78)</f>
        <v>0</v>
      </c>
      <c r="H58" s="169" t="n">
        <f aca="false">COUNTIF((Cycle_2!G$8:G$55),Bilan_Activites!E58)</f>
        <v>0</v>
      </c>
      <c r="I58" s="169" t="n">
        <f aca="false">SUMIFS(Cycle_2!I$8:I$55,Cycle_2!G$8:G$55,Bilan_Activites!E58)</f>
        <v>0</v>
      </c>
      <c r="J58" s="169" t="n">
        <f aca="false">COUNTIF((Cycle_2!J$8:J$55),Bilan_Activites!E58)</f>
        <v>0</v>
      </c>
      <c r="K58" s="169" t="n">
        <f aca="false">SUMIFS(Cycle_2!L$8:L$55,Cycle_2!J$8:J$55,Bilan_Activites!E58)</f>
        <v>0</v>
      </c>
      <c r="L58" s="169" t="n">
        <f aca="false">COUNTIF((Cycle_2!M$8:M$55),Bilan_Activites!E58)</f>
        <v>0</v>
      </c>
      <c r="M58" s="169" t="n">
        <f aca="false">SUMIFS(Cycle_2!O$8:O$55,Cycle_2!M$8:M$55,Bilan_Activites!E58)</f>
        <v>0</v>
      </c>
      <c r="N58" s="169" t="n">
        <f aca="false">COUNTIF((Cycle_2!P$8:P$55),Bilan_Activites!E58)</f>
        <v>0</v>
      </c>
      <c r="O58" s="169" t="n">
        <v>0</v>
      </c>
      <c r="P58" s="169" t="n">
        <f aca="false">F58+H58+J58+L58+N58</f>
        <v>0</v>
      </c>
      <c r="Q58" s="170" t="n">
        <f aca="false">G58+I58+K58+M58+O58</f>
        <v>0</v>
      </c>
    </row>
    <row r="59" customFormat="false" ht="15" hidden="false" customHeight="false" outlineLevel="0" collapsed="false">
      <c r="D59" s="167" t="n">
        <v>1</v>
      </c>
      <c r="E59" s="171" t="str">
        <f aca="false">IF(Donnees!F4="","",Donnees!F4)</f>
        <v>Jeux pré-sportifs collectifs</v>
      </c>
      <c r="F59" s="148" t="n">
        <f aca="false">COUNTIF((Cycle_2!E$8:E$55),E59)</f>
        <v>0</v>
      </c>
      <c r="G59" s="148" t="n">
        <f aca="false">SUMIFS(Cycle_2!F$8:F$55,Cycle_2!E$8:E$55,E59)</f>
        <v>0</v>
      </c>
      <c r="H59" s="148" t="n">
        <f aca="false">COUNTIF((Cycle_2!H$8:H$55),Bilan_Activites!E59)</f>
        <v>0</v>
      </c>
      <c r="I59" s="148" t="n">
        <f aca="false">SUMIFS(Cycle_2!I$8:I$55,Cycle_2!H$8:H$55,Bilan_Activites!E59)</f>
        <v>0</v>
      </c>
      <c r="J59" s="148" t="n">
        <f aca="false">COUNTIF((Cycle_2!K$8:K$55),Bilan_Activites!E59)</f>
        <v>0</v>
      </c>
      <c r="K59" s="148" t="n">
        <f aca="false">SUMIFS(Cycle_2!L$8:L$55,Cycle_2!K$8:K$55,Bilan_Activites!E59)</f>
        <v>0</v>
      </c>
      <c r="L59" s="172" t="n">
        <f aca="false">COUNTIF((Cycle_2!N$8:N$55),Bilan_Activites!E59)</f>
        <v>0</v>
      </c>
      <c r="M59" s="148" t="n">
        <f aca="false">SUMIFS(Cycle_2!O$8:O$55,Cycle_2!N$8:N$55,Bilan_Activites!E59)</f>
        <v>0</v>
      </c>
      <c r="N59" s="172" t="n">
        <f aca="false">COUNTIF((Cycle_2!Q$8:Q$55),Bilan_Activites!E59)</f>
        <v>0</v>
      </c>
      <c r="O59" s="172" t="n">
        <f aca="false">SUMIFS(Cycle_2!R$8:R$55,Cycle_2!Q$8:Q$55,Bilan_Activites!E59)</f>
        <v>0</v>
      </c>
      <c r="P59" s="172" t="n">
        <f aca="false">F59+H59+J59+L59+N59</f>
        <v>0</v>
      </c>
      <c r="Q59" s="173" t="n">
        <f aca="false">G59+I59+K59+M59+O59</f>
        <v>0</v>
      </c>
    </row>
    <row r="60" customFormat="false" ht="15" hidden="false" customHeight="false" outlineLevel="0" collapsed="false">
      <c r="D60" s="167" t="n">
        <v>2</v>
      </c>
      <c r="E60" s="171" t="str">
        <f aca="false">IF(Donnees!F5="","",Donnees!F5)</f>
        <v>Jeux collectifs sans ballon</v>
      </c>
      <c r="F60" s="148" t="n">
        <f aca="false">COUNTIF((Cycle_2!E$8:E$55),E60)</f>
        <v>0</v>
      </c>
      <c r="G60" s="148" t="n">
        <f aca="false">SUMIFS(Cycle_2!F$8:F$55,Cycle_2!E$8:E$55,E60)</f>
        <v>0</v>
      </c>
      <c r="H60" s="148" t="n">
        <f aca="false">COUNTIF((Cycle_2!H$8:H$55),Bilan_Activites!E60)</f>
        <v>0</v>
      </c>
      <c r="I60" s="148" t="n">
        <f aca="false">SUMIFS(Cycle_2!I$8:I$55,Cycle_2!H$8:H$55,Bilan_Activites!E60)</f>
        <v>0</v>
      </c>
      <c r="J60" s="148" t="n">
        <f aca="false">COUNTIF((Cycle_2!K$8:K$55),Bilan_Activites!E60)</f>
        <v>0</v>
      </c>
      <c r="K60" s="148" t="n">
        <f aca="false">SUMIFS(Cycle_2!L$8:L$55,Cycle_2!K$8:K$55,Bilan_Activites!E60)</f>
        <v>0</v>
      </c>
      <c r="L60" s="172" t="n">
        <f aca="false">COUNTIF((Cycle_2!N$8:N$55),Bilan_Activites!E60)</f>
        <v>0</v>
      </c>
      <c r="M60" s="148" t="n">
        <f aca="false">SUMIFS(Cycle_2!O$8:O$55,Cycle_2!N$8:N$55,Bilan_Activites!E60)</f>
        <v>0</v>
      </c>
      <c r="N60" s="172" t="n">
        <f aca="false">COUNTIF((Cycle_2!Q$8:Q$55),Bilan_Activites!E60)</f>
        <v>0</v>
      </c>
      <c r="O60" s="172" t="n">
        <f aca="false">SUMIFS(Cycle_2!R$8:R$55,Cycle_2!Q$8:Q$55,Bilan_Activites!E60)</f>
        <v>0</v>
      </c>
      <c r="P60" s="172" t="n">
        <f aca="false">F60+H60+J60+L60+N60</f>
        <v>0</v>
      </c>
      <c r="Q60" s="173" t="n">
        <f aca="false">G60+I60+K60+M60+O60</f>
        <v>0</v>
      </c>
    </row>
    <row r="61" customFormat="false" ht="15" hidden="false" customHeight="false" outlineLevel="0" collapsed="false">
      <c r="D61" s="167" t="n">
        <v>3</v>
      </c>
      <c r="E61" s="171" t="str">
        <f aca="false">IF(Donnees!F6="","",Donnees!F6)</f>
        <v>Jeux collectifs avec ballon</v>
      </c>
      <c r="F61" s="148" t="n">
        <f aca="false">COUNTIF((Cycle_2!E$8:E$55),E61)</f>
        <v>0</v>
      </c>
      <c r="G61" s="148" t="n">
        <f aca="false">SUMIFS(Cycle_2!F$8:F$55,Cycle_2!E$8:E$55,E61)</f>
        <v>0</v>
      </c>
      <c r="H61" s="148" t="n">
        <f aca="false">COUNTIF((Cycle_2!H$8:H$55),Bilan_Activites!E61)</f>
        <v>0</v>
      </c>
      <c r="I61" s="148" t="n">
        <f aca="false">SUMIFS(Cycle_2!I$8:I$55,Cycle_2!H$8:H$55,Bilan_Activites!E61)</f>
        <v>0</v>
      </c>
      <c r="J61" s="148" t="n">
        <f aca="false">COUNTIF((Cycle_2!K$8:K$55),Bilan_Activites!E61)</f>
        <v>0</v>
      </c>
      <c r="K61" s="148" t="n">
        <f aca="false">SUMIFS(Cycle_2!L$8:L$55,Cycle_2!K$8:K$55,Bilan_Activites!E61)</f>
        <v>0</v>
      </c>
      <c r="L61" s="172" t="n">
        <f aca="false">COUNTIF((Cycle_2!N$8:N$55),Bilan_Activites!E61)</f>
        <v>0</v>
      </c>
      <c r="M61" s="148" t="n">
        <f aca="false">SUMIFS(Cycle_2!O$8:O$55,Cycle_2!N$8:N$55,Bilan_Activites!E61)</f>
        <v>0</v>
      </c>
      <c r="N61" s="172" t="n">
        <f aca="false">COUNTIF((Cycle_2!Q$8:Q$55),Bilan_Activites!E61)</f>
        <v>0</v>
      </c>
      <c r="O61" s="172" t="n">
        <f aca="false">SUMIFS(Cycle_2!R$8:R$55,Cycle_2!Q$8:Q$55,Bilan_Activites!E61)</f>
        <v>0</v>
      </c>
      <c r="P61" s="172" t="n">
        <f aca="false">F61+H61+J61+L61+N61</f>
        <v>0</v>
      </c>
      <c r="Q61" s="173" t="n">
        <f aca="false">G61+I61+K61+M61+O61</f>
        <v>0</v>
      </c>
    </row>
    <row r="62" customFormat="false" ht="15" hidden="false" customHeight="false" outlineLevel="0" collapsed="false">
      <c r="D62" s="167" t="n">
        <v>4</v>
      </c>
      <c r="E62" s="171" t="str">
        <f aca="false">IF(Donnees!F7="","",Donnees!F7)</f>
        <v>Jeux de combats de préhension</v>
      </c>
      <c r="F62" s="148" t="n">
        <f aca="false">COUNTIF((Cycle_2!E$8:E$55),E62)</f>
        <v>0</v>
      </c>
      <c r="G62" s="148" t="n">
        <f aca="false">SUMIFS(Cycle_2!F$8:F$55,Cycle_2!E$8:E$55,E62)</f>
        <v>0</v>
      </c>
      <c r="H62" s="148" t="n">
        <f aca="false">COUNTIF((Cycle_2!H$8:H$55),Bilan_Activites!E62)</f>
        <v>0</v>
      </c>
      <c r="I62" s="148" t="n">
        <f aca="false">SUMIFS(Cycle_2!I$8:I$55,Cycle_2!H$8:H$55,Bilan_Activites!E62)</f>
        <v>0</v>
      </c>
      <c r="J62" s="148" t="n">
        <f aca="false">COUNTIF((Cycle_2!K$8:K$55),Bilan_Activites!E62)</f>
        <v>0</v>
      </c>
      <c r="K62" s="148" t="n">
        <f aca="false">SUMIFS(Cycle_2!L$8:L$55,Cycle_2!K$8:K$55,Bilan_Activites!E62)</f>
        <v>0</v>
      </c>
      <c r="L62" s="172" t="n">
        <f aca="false">COUNTIF((Cycle_2!N$8:N$55),Bilan_Activites!E62)</f>
        <v>0</v>
      </c>
      <c r="M62" s="148" t="n">
        <f aca="false">SUMIFS(Cycle_2!O$8:O$55,Cycle_2!N$8:N$55,Bilan_Activites!E62)</f>
        <v>0</v>
      </c>
      <c r="N62" s="172" t="n">
        <f aca="false">COUNTIF((Cycle_2!Q$8:Q$55),Bilan_Activites!E62)</f>
        <v>0</v>
      </c>
      <c r="O62" s="172" t="n">
        <f aca="false">SUMIFS(Cycle_2!R$8:R$55,Cycle_2!Q$8:Q$55,Bilan_Activites!E62)</f>
        <v>0</v>
      </c>
      <c r="P62" s="172" t="n">
        <f aca="false">F62+H62+J62+L62+N62</f>
        <v>0</v>
      </c>
      <c r="Q62" s="173" t="n">
        <f aca="false">G62+I62+K62+M62+O62</f>
        <v>0</v>
      </c>
    </row>
    <row r="63" customFormat="false" ht="15" hidden="false" customHeight="false" outlineLevel="0" collapsed="false">
      <c r="D63" s="167" t="n">
        <v>5</v>
      </c>
      <c r="E63" s="171" t="str">
        <f aca="false">IF(Donnees!F8="","",Donnees!F8)</f>
        <v>Jeux de raquettes</v>
      </c>
      <c r="F63" s="148" t="n">
        <f aca="false">COUNTIF((Cycle_2!E$8:E$55),E63)</f>
        <v>0</v>
      </c>
      <c r="G63" s="148" t="n">
        <f aca="false">SUMIFS(Cycle_2!F$8:F$55,Cycle_2!E$8:E$55,E63)</f>
        <v>0</v>
      </c>
      <c r="H63" s="148" t="n">
        <f aca="false">COUNTIF((Cycle_2!H$8:H$55),Bilan_Activites!E63)</f>
        <v>0</v>
      </c>
      <c r="I63" s="148" t="n">
        <f aca="false">SUMIFS(Cycle_2!I$8:I$55,Cycle_2!H$8:H$55,Bilan_Activites!E63)</f>
        <v>0</v>
      </c>
      <c r="J63" s="148" t="n">
        <f aca="false">COUNTIF((Cycle_2!K$8:K$55),Bilan_Activites!E63)</f>
        <v>0</v>
      </c>
      <c r="K63" s="148" t="n">
        <f aca="false">SUMIFS(Cycle_2!L$8:L$55,Cycle_2!K$8:K$55,Bilan_Activites!E63)</f>
        <v>0</v>
      </c>
      <c r="L63" s="172" t="n">
        <f aca="false">COUNTIF((Cycle_2!N$8:N$55),Bilan_Activites!E63)</f>
        <v>0</v>
      </c>
      <c r="M63" s="148" t="n">
        <f aca="false">SUMIFS(Cycle_2!O$8:O$55,Cycle_2!N$8:N$55,Bilan_Activites!E63)</f>
        <v>0</v>
      </c>
      <c r="N63" s="172" t="n">
        <f aca="false">COUNTIF((Cycle_2!Q$8:Q$55),Bilan_Activites!E63)</f>
        <v>0</v>
      </c>
      <c r="O63" s="172" t="n">
        <f aca="false">SUMIFS(Cycle_2!R$8:R$55,Cycle_2!Q$8:Q$55,Bilan_Activites!E63)</f>
        <v>0</v>
      </c>
      <c r="P63" s="172" t="n">
        <f aca="false">F63+H63+J63+L63+N63</f>
        <v>0</v>
      </c>
      <c r="Q63" s="173" t="n">
        <f aca="false">G63+I63+K63+M63+O63</f>
        <v>0</v>
      </c>
    </row>
    <row r="64" customFormat="false" ht="15" hidden="false" customHeight="false" outlineLevel="0" collapsed="false">
      <c r="D64" s="167" t="n">
        <v>6</v>
      </c>
      <c r="E64" s="171" t="str">
        <f aca="false">IF(Donnees!F9="","",Donnees!F9)</f>
        <v>Autres</v>
      </c>
      <c r="F64" s="148" t="n">
        <f aca="false">COUNTIF((Cycle_2!E$8:E$55),E64)</f>
        <v>0</v>
      </c>
      <c r="G64" s="148" t="n">
        <f aca="false">SUMIFS(Cycle_2!F$8:F$55,Cycle_2!E$8:E$55,E64)</f>
        <v>0</v>
      </c>
      <c r="H64" s="148" t="n">
        <f aca="false">COUNTIF((Cycle_2!H$8:H$55),Bilan_Activites!E64)</f>
        <v>0</v>
      </c>
      <c r="I64" s="148" t="n">
        <f aca="false">SUMIFS(Cycle_2!I$8:I$55,Cycle_2!H$8:H$55,Bilan_Activites!E64)</f>
        <v>0</v>
      </c>
      <c r="J64" s="148" t="n">
        <f aca="false">COUNTIF((Cycle_2!K$8:K$55),Bilan_Activites!E64)</f>
        <v>0</v>
      </c>
      <c r="K64" s="148" t="n">
        <f aca="false">SUMIFS(Cycle_2!L$8:L$55,Cycle_2!K$8:K$55,Bilan_Activites!E64)</f>
        <v>0</v>
      </c>
      <c r="L64" s="172" t="n">
        <f aca="false">COUNTIF((Cycle_2!N$8:N$55),Bilan_Activites!E64)</f>
        <v>0</v>
      </c>
      <c r="M64" s="148" t="n">
        <f aca="false">SUMIFS(Cycle_2!O$8:O$55,Cycle_2!N$8:N$55,Bilan_Activites!E64)</f>
        <v>0</v>
      </c>
      <c r="N64" s="172" t="n">
        <f aca="false">COUNTIF((Cycle_2!Q$8:Q$55),Bilan_Activites!E64)</f>
        <v>0</v>
      </c>
      <c r="O64" s="172" t="n">
        <f aca="false">SUMIFS(Cycle_2!R$8:R$55,Cycle_2!Q$8:Q$55,Bilan_Activites!E64)</f>
        <v>0</v>
      </c>
      <c r="P64" s="172" t="n">
        <f aca="false">F64+H64+J64+L64+N64</f>
        <v>0</v>
      </c>
      <c r="Q64" s="173" t="n">
        <f aca="false">G64+I64+K64+M64+O64</f>
        <v>0</v>
      </c>
    </row>
    <row r="65" customFormat="false" ht="15" hidden="false" customHeight="false" outlineLevel="0" collapsed="false">
      <c r="D65" s="167" t="n">
        <v>7</v>
      </c>
      <c r="E65" s="171" t="str">
        <f aca="false">IF(Donnees!F10="","",Donnees!F10)</f>
        <v/>
      </c>
      <c r="F65" s="148" t="n">
        <f aca="false">COUNTIF((Cycle_2!E$8:E$55),E65)</f>
        <v>0</v>
      </c>
      <c r="G65" s="148" t="n">
        <f aca="false">SUMIFS(Cycle_2!F$8:F$55,Cycle_2!E$8:E$55,E65)</f>
        <v>0</v>
      </c>
      <c r="H65" s="148" t="n">
        <f aca="false">COUNTIF((Cycle_2!H$8:H$55),Bilan_Activites!E65)</f>
        <v>0</v>
      </c>
      <c r="I65" s="148" t="n">
        <f aca="false">SUMIFS(Cycle_2!I$8:I$55,Cycle_2!H$8:H$55,Bilan_Activites!E65)</f>
        <v>0</v>
      </c>
      <c r="J65" s="148" t="n">
        <f aca="false">COUNTIF((Cycle_2!K$8:K$55),Bilan_Activites!E65)</f>
        <v>0</v>
      </c>
      <c r="K65" s="148" t="n">
        <f aca="false">SUMIFS(Cycle_2!L$8:L$55,Cycle_2!K$8:K$55,Bilan_Activites!E65)</f>
        <v>0</v>
      </c>
      <c r="L65" s="172" t="n">
        <f aca="false">COUNTIF((Cycle_2!N$8:N$55),Bilan_Activites!E65)</f>
        <v>0</v>
      </c>
      <c r="M65" s="148" t="n">
        <f aca="false">SUMIFS(Cycle_2!O$8:O$55,Cycle_2!N$8:N$55,Bilan_Activites!E65)</f>
        <v>0</v>
      </c>
      <c r="N65" s="172" t="n">
        <f aca="false">COUNTIF((Cycle_2!Q$8:Q$55),Bilan_Activites!E65)</f>
        <v>0</v>
      </c>
      <c r="O65" s="172" t="n">
        <f aca="false">SUMIFS(Cycle_2!R$8:R$55,Cycle_2!Q$8:Q$55,Bilan_Activites!E65)</f>
        <v>0</v>
      </c>
      <c r="P65" s="172" t="n">
        <f aca="false">F65+H65+J65+L65+N65</f>
        <v>0</v>
      </c>
      <c r="Q65" s="173" t="n">
        <f aca="false">G65+I65+K65+M65+O65</f>
        <v>0</v>
      </c>
    </row>
    <row r="66" customFormat="false" ht="15" hidden="false" customHeight="false" outlineLevel="0" collapsed="false">
      <c r="D66" s="167" t="n">
        <v>8</v>
      </c>
      <c r="E66" s="171" t="str">
        <f aca="false">IF(Donnees!F11="","",Donnees!F11)</f>
        <v/>
      </c>
      <c r="F66" s="148" t="n">
        <f aca="false">COUNTIF((Cycle_2!E$8:E$55),E66)</f>
        <v>0</v>
      </c>
      <c r="G66" s="148" t="n">
        <f aca="false">SUMIFS(Cycle_2!F$8:F$55,Cycle_2!E$8:E$55,E66)</f>
        <v>0</v>
      </c>
      <c r="H66" s="148" t="n">
        <f aca="false">COUNTIF((Cycle_2!H$8:H$55),Bilan_Activites!E66)</f>
        <v>0</v>
      </c>
      <c r="I66" s="148" t="n">
        <f aca="false">SUMIFS(Cycle_2!I$8:I$55,Cycle_2!H$8:H$55,Bilan_Activites!E66)</f>
        <v>0</v>
      </c>
      <c r="J66" s="148" t="n">
        <f aca="false">COUNTIF((Cycle_2!K$8:K$55),Bilan_Activites!E66)</f>
        <v>0</v>
      </c>
      <c r="K66" s="148" t="n">
        <f aca="false">SUMIFS(Cycle_2!L$8:L$55,Cycle_2!K$8:K$55,Bilan_Activites!E66)</f>
        <v>0</v>
      </c>
      <c r="L66" s="172" t="n">
        <f aca="false">COUNTIF((Cycle_2!N$8:N$55),Bilan_Activites!E66)</f>
        <v>0</v>
      </c>
      <c r="M66" s="148" t="n">
        <f aca="false">SUMIFS(Cycle_2!O$8:O$55,Cycle_2!N$8:N$55,Bilan_Activites!E66)</f>
        <v>0</v>
      </c>
      <c r="N66" s="172" t="n">
        <f aca="false">COUNTIF((Cycle_2!Q$8:Q$55),Bilan_Activites!E66)</f>
        <v>0</v>
      </c>
      <c r="O66" s="172" t="n">
        <f aca="false">SUMIFS(Cycle_2!R$8:R$55,Cycle_2!Q$8:Q$55,Bilan_Activites!E66)</f>
        <v>0</v>
      </c>
      <c r="P66" s="172" t="n">
        <f aca="false">F66+H66+J66+L66+N66</f>
        <v>0</v>
      </c>
      <c r="Q66" s="173" t="n">
        <f aca="false">G66+I66+K66+M66+O66</f>
        <v>0</v>
      </c>
    </row>
    <row r="67" customFormat="false" ht="15" hidden="false" customHeight="false" outlineLevel="0" collapsed="false">
      <c r="D67" s="167" t="n">
        <v>9</v>
      </c>
      <c r="E67" s="171" t="str">
        <f aca="false">IF(Donnees!F12="","",Donnees!F12)</f>
        <v/>
      </c>
      <c r="F67" s="148" t="n">
        <f aca="false">COUNTIF((Cycle_2!E$8:E$55),E67)</f>
        <v>0</v>
      </c>
      <c r="G67" s="148" t="n">
        <f aca="false">SUMIFS(Cycle_2!F$8:F$55,Cycle_2!E$8:E$55,E67)</f>
        <v>0</v>
      </c>
      <c r="H67" s="148" t="n">
        <f aca="false">COUNTIF((Cycle_2!H$8:H$55),Bilan_Activites!E67)</f>
        <v>0</v>
      </c>
      <c r="I67" s="148" t="n">
        <f aca="false">SUMIFS(Cycle_2!I$8:I$55,Cycle_2!H$8:H$55,Bilan_Activites!E67)</f>
        <v>0</v>
      </c>
      <c r="J67" s="148" t="n">
        <f aca="false">COUNTIF((Cycle_2!K$8:K$55),Bilan_Activites!E67)</f>
        <v>0</v>
      </c>
      <c r="K67" s="148" t="n">
        <f aca="false">SUMIFS(Cycle_2!L$8:L$55,Cycle_2!K$8:K$55,Bilan_Activites!E67)</f>
        <v>0</v>
      </c>
      <c r="L67" s="172" t="n">
        <f aca="false">COUNTIF((Cycle_2!N$8:N$55),Bilan_Activites!E67)</f>
        <v>0</v>
      </c>
      <c r="M67" s="148" t="n">
        <f aca="false">SUMIFS(Cycle_2!O$8:O$55,Cycle_2!N$8:N$55,Bilan_Activites!E67)</f>
        <v>0</v>
      </c>
      <c r="N67" s="172" t="n">
        <f aca="false">COUNTIF((Cycle_2!Q$8:Q$55),Bilan_Activites!E67)</f>
        <v>0</v>
      </c>
      <c r="O67" s="172" t="n">
        <f aca="false">SUMIFS(Cycle_2!R$8:R$55,Cycle_2!Q$8:Q$55,Bilan_Activites!E67)</f>
        <v>0</v>
      </c>
      <c r="P67" s="172" t="n">
        <f aca="false">F67+H67+J67+L67+N67</f>
        <v>0</v>
      </c>
      <c r="Q67" s="173" t="n">
        <f aca="false">G67+I67+K67+M67+O67</f>
        <v>0</v>
      </c>
    </row>
    <row r="68" customFormat="false" ht="15" hidden="false" customHeight="false" outlineLevel="0" collapsed="false">
      <c r="D68" s="167" t="n">
        <v>10</v>
      </c>
      <c r="E68" s="171" t="str">
        <f aca="false">IF(Donnees!F13="","",Donnees!F13)</f>
        <v/>
      </c>
      <c r="F68" s="148" t="n">
        <f aca="false">COUNTIF((Cycle_2!E$8:E$55),E68)</f>
        <v>0</v>
      </c>
      <c r="G68" s="148" t="n">
        <f aca="false">SUMIFS(Cycle_2!F$8:F$55,Cycle_2!E$8:E$55,E68)</f>
        <v>0</v>
      </c>
      <c r="H68" s="148" t="n">
        <f aca="false">COUNTIF((Cycle_2!H$8:H$55),Bilan_Activites!E68)</f>
        <v>0</v>
      </c>
      <c r="I68" s="148" t="n">
        <f aca="false">SUMIFS(Cycle_2!I$8:I$55,Cycle_2!H$8:H$55,Bilan_Activites!E68)</f>
        <v>0</v>
      </c>
      <c r="J68" s="148" t="n">
        <f aca="false">COUNTIF((Cycle_2!K$8:K$55),Bilan_Activites!E68)</f>
        <v>0</v>
      </c>
      <c r="K68" s="148" t="n">
        <f aca="false">SUMIFS(Cycle_2!L$8:L$55,Cycle_2!K$8:K$55,Bilan_Activites!E68)</f>
        <v>0</v>
      </c>
      <c r="L68" s="172" t="n">
        <f aca="false">COUNTIF((Cycle_2!N$8:N$55),Bilan_Activites!E68)</f>
        <v>0</v>
      </c>
      <c r="M68" s="148" t="n">
        <f aca="false">SUMIFS(Cycle_2!O$8:O$55,Cycle_2!N$8:N$55,Bilan_Activites!E68)</f>
        <v>0</v>
      </c>
      <c r="N68" s="172" t="n">
        <f aca="false">COUNTIF((Cycle_2!Q$8:Q$55),Bilan_Activites!E68)</f>
        <v>0</v>
      </c>
      <c r="O68" s="172" t="n">
        <f aca="false">SUMIFS(Cycle_2!R$8:R$55,Cycle_2!Q$8:Q$55,Bilan_Activites!E68)</f>
        <v>0</v>
      </c>
      <c r="P68" s="172" t="n">
        <f aca="false">F68+H68+J68+L68+N68</f>
        <v>0</v>
      </c>
      <c r="Q68" s="173" t="n">
        <f aca="false">G68+I68+K68+M68+O68</f>
        <v>0</v>
      </c>
    </row>
    <row r="69" customFormat="false" ht="15" hidden="false" customHeight="false" outlineLevel="0" collapsed="false">
      <c r="D69" s="167" t="n">
        <v>11</v>
      </c>
      <c r="E69" s="171" t="str">
        <f aca="false">IF(Donnees!F14="","",Donnees!F14)</f>
        <v/>
      </c>
      <c r="F69" s="148" t="n">
        <f aca="false">COUNTIF((Cycle_2!E$8:E$55),E69)</f>
        <v>0</v>
      </c>
      <c r="G69" s="148" t="n">
        <f aca="false">SUMIFS(Cycle_2!F$8:F$55,Cycle_2!E$8:E$55,E69)</f>
        <v>0</v>
      </c>
      <c r="H69" s="148" t="n">
        <f aca="false">COUNTIF((Cycle_2!H$8:H$55),Bilan_Activites!E69)</f>
        <v>0</v>
      </c>
      <c r="I69" s="148" t="n">
        <f aca="false">SUMIFS(Cycle_2!I$8:I$55,Cycle_2!H$8:H$55,Bilan_Activites!E69)</f>
        <v>0</v>
      </c>
      <c r="J69" s="148" t="n">
        <f aca="false">COUNTIF((Cycle_2!K$8:K$55),Bilan_Activites!E69)</f>
        <v>0</v>
      </c>
      <c r="K69" s="148" t="n">
        <f aca="false">SUMIFS(Cycle_2!L$8:L$55,Cycle_2!K$8:K$55,Bilan_Activites!E69)</f>
        <v>0</v>
      </c>
      <c r="L69" s="172" t="n">
        <f aca="false">COUNTIF((Cycle_2!N$8:N$55),Bilan_Activites!E69)</f>
        <v>0</v>
      </c>
      <c r="M69" s="148" t="n">
        <f aca="false">SUMIFS(Cycle_2!O$8:O$55,Cycle_2!N$8:N$55,Bilan_Activites!E69)</f>
        <v>0</v>
      </c>
      <c r="N69" s="172" t="n">
        <f aca="false">COUNTIF((Cycle_2!Q$8:Q$55),Bilan_Activites!E69)</f>
        <v>0</v>
      </c>
      <c r="O69" s="172" t="n">
        <f aca="false">SUMIFS(Cycle_2!R$8:R$55,Cycle_2!Q$8:Q$55,Bilan_Activites!E69)</f>
        <v>0</v>
      </c>
      <c r="P69" s="172" t="n">
        <f aca="false">F69+H69+J69+L69+N69</f>
        <v>0</v>
      </c>
      <c r="Q69" s="173" t="n">
        <f aca="false">G69+I69+K69+M69+O69</f>
        <v>0</v>
      </c>
    </row>
    <row r="70" customFormat="false" ht="15" hidden="false" customHeight="false" outlineLevel="0" collapsed="false">
      <c r="D70" s="167" t="n">
        <v>12</v>
      </c>
      <c r="E70" s="171" t="str">
        <f aca="false">IF(Donnees!F15="","",Donnees!F15)</f>
        <v/>
      </c>
      <c r="F70" s="148" t="n">
        <f aca="false">COUNTIF((Cycle_2!E$8:E$55),E70)</f>
        <v>0</v>
      </c>
      <c r="G70" s="148" t="n">
        <f aca="false">SUMIFS(Cycle_2!F$8:F$55,Cycle_2!E$8:E$55,E70)</f>
        <v>0</v>
      </c>
      <c r="H70" s="148" t="n">
        <f aca="false">COUNTIF((Cycle_2!H$8:H$55),Bilan_Activites!E70)</f>
        <v>0</v>
      </c>
      <c r="I70" s="148" t="n">
        <f aca="false">SUMIFS(Cycle_2!I$8:I$55,Cycle_2!H$8:H$55,Bilan_Activites!E70)</f>
        <v>0</v>
      </c>
      <c r="J70" s="148" t="n">
        <f aca="false">COUNTIF((Cycle_2!K$8:K$55),Bilan_Activites!E70)</f>
        <v>0</v>
      </c>
      <c r="K70" s="148" t="n">
        <f aca="false">SUMIFS(Cycle_2!L$8:L$55,Cycle_2!K$8:K$55,Bilan_Activites!E70)</f>
        <v>0</v>
      </c>
      <c r="L70" s="172" t="n">
        <f aca="false">COUNTIF((Cycle_2!N$8:N$55),Bilan_Activites!E70)</f>
        <v>0</v>
      </c>
      <c r="M70" s="148" t="n">
        <f aca="false">SUMIFS(Cycle_2!O$8:O$55,Cycle_2!N$8:N$55,Bilan_Activites!E70)</f>
        <v>0</v>
      </c>
      <c r="N70" s="172" t="n">
        <f aca="false">COUNTIF((Cycle_2!Q$8:Q$55),Bilan_Activites!E70)</f>
        <v>0</v>
      </c>
      <c r="O70" s="172" t="n">
        <f aca="false">SUMIFS(Cycle_2!R$8:R$55,Cycle_2!Q$8:Q$55,Bilan_Activites!E70)</f>
        <v>0</v>
      </c>
      <c r="P70" s="172" t="n">
        <f aca="false">F70+H70+J70+L70+N70</f>
        <v>0</v>
      </c>
      <c r="Q70" s="173" t="n">
        <f aca="false">G70+I70+K70+M70+O70</f>
        <v>0</v>
      </c>
    </row>
    <row r="71" customFormat="false" ht="15" hidden="false" customHeight="false" outlineLevel="0" collapsed="false">
      <c r="D71" s="167" t="n">
        <v>13</v>
      </c>
      <c r="E71" s="171" t="str">
        <f aca="false">IF(Donnees!F16="","",Donnees!F16)</f>
        <v/>
      </c>
      <c r="F71" s="148" t="n">
        <f aca="false">COUNTIF((Cycle_2!E$8:E$55),E71)</f>
        <v>0</v>
      </c>
      <c r="G71" s="148" t="n">
        <f aca="false">SUMIFS(Cycle_2!F$8:F$55,Cycle_2!E$8:E$55,E71)</f>
        <v>0</v>
      </c>
      <c r="H71" s="148" t="n">
        <f aca="false">COUNTIF((Cycle_2!H$8:H$55),Bilan_Activites!E71)</f>
        <v>0</v>
      </c>
      <c r="I71" s="148" t="n">
        <f aca="false">SUMIFS(Cycle_2!I$8:I$55,Cycle_2!H$8:H$55,Bilan_Activites!E71)</f>
        <v>0</v>
      </c>
      <c r="J71" s="148" t="n">
        <f aca="false">COUNTIF((Cycle_2!K$8:K$55),Bilan_Activites!E71)</f>
        <v>0</v>
      </c>
      <c r="K71" s="148" t="n">
        <f aca="false">SUMIFS(Cycle_2!L$8:L$55,Cycle_2!K$8:K$55,Bilan_Activites!E71)</f>
        <v>0</v>
      </c>
      <c r="L71" s="172" t="n">
        <f aca="false">COUNTIF((Cycle_2!N$8:N$55),Bilan_Activites!E71)</f>
        <v>0</v>
      </c>
      <c r="M71" s="148" t="n">
        <f aca="false">SUMIFS(Cycle_2!O$8:O$55,Cycle_2!N$8:N$55,Bilan_Activites!E71)</f>
        <v>0</v>
      </c>
      <c r="N71" s="172" t="n">
        <f aca="false">COUNTIF((Cycle_2!Q$8:Q$55),Bilan_Activites!E71)</f>
        <v>0</v>
      </c>
      <c r="O71" s="172" t="n">
        <f aca="false">SUMIFS(Cycle_2!R$8:R$55,Cycle_2!Q$8:Q$55,Bilan_Activites!E71)</f>
        <v>0</v>
      </c>
      <c r="P71" s="172" t="n">
        <f aca="false">F71+H71+J71+L71+N71</f>
        <v>0</v>
      </c>
      <c r="Q71" s="173" t="n">
        <f aca="false">G71+I71+K71+M71+O71</f>
        <v>0</v>
      </c>
    </row>
    <row r="72" customFormat="false" ht="15" hidden="false" customHeight="false" outlineLevel="0" collapsed="false">
      <c r="D72" s="167" t="n">
        <v>14</v>
      </c>
      <c r="E72" s="171" t="str">
        <f aca="false">IF(Donnees!F17="","",Donnees!F17)</f>
        <v/>
      </c>
      <c r="F72" s="148" t="n">
        <f aca="false">COUNTIF((Cycle_2!E$8:E$55),E72)</f>
        <v>0</v>
      </c>
      <c r="G72" s="148" t="n">
        <f aca="false">SUMIFS(Cycle_2!F$8:F$55,Cycle_2!E$8:E$55,E72)</f>
        <v>0</v>
      </c>
      <c r="H72" s="148" t="n">
        <f aca="false">COUNTIF((Cycle_2!H$8:H$55),Bilan_Activites!E72)</f>
        <v>0</v>
      </c>
      <c r="I72" s="148" t="n">
        <f aca="false">SUMIFS(Cycle_2!I$8:I$55,Cycle_2!H$8:H$55,Bilan_Activites!E72)</f>
        <v>0</v>
      </c>
      <c r="J72" s="148" t="n">
        <f aca="false">COUNTIF((Cycle_2!K$8:K$55),Bilan_Activites!E72)</f>
        <v>0</v>
      </c>
      <c r="K72" s="148" t="n">
        <f aca="false">SUMIFS(Cycle_2!L$8:L$55,Cycle_2!K$8:K$55,Bilan_Activites!E72)</f>
        <v>0</v>
      </c>
      <c r="L72" s="172" t="n">
        <f aca="false">COUNTIF((Cycle_2!N$8:N$55),Bilan_Activites!E72)</f>
        <v>0</v>
      </c>
      <c r="M72" s="148" t="n">
        <f aca="false">SUMIFS(Cycle_2!O$8:O$55,Cycle_2!N$8:N$55,Bilan_Activites!E72)</f>
        <v>0</v>
      </c>
      <c r="N72" s="172" t="n">
        <f aca="false">COUNTIF((Cycle_2!Q$8:Q$55),Bilan_Activites!E72)</f>
        <v>0</v>
      </c>
      <c r="O72" s="172" t="n">
        <f aca="false">SUMIFS(Cycle_2!R$8:R$55,Cycle_2!Q$8:Q$55,Bilan_Activites!E72)</f>
        <v>0</v>
      </c>
      <c r="P72" s="172" t="n">
        <f aca="false">F72+H72+J72+L72+N72</f>
        <v>0</v>
      </c>
      <c r="Q72" s="173" t="n">
        <f aca="false">G72+I72+K72+M72+O72</f>
        <v>0</v>
      </c>
    </row>
    <row r="73" customFormat="false" ht="15" hidden="false" customHeight="false" outlineLevel="0" collapsed="false">
      <c r="D73" s="174" t="n">
        <v>15</v>
      </c>
      <c r="E73" s="175" t="str">
        <f aca="false">IF(Donnees!F18="","",Donnees!F18)</f>
        <v/>
      </c>
      <c r="F73" s="148" t="n">
        <f aca="false">COUNTIF((Cycle_2!E$8:E$55),E73)</f>
        <v>0</v>
      </c>
      <c r="G73" s="148" t="n">
        <f aca="false">SUMIFS(Cycle_2!F$8:F$55,Cycle_2!E$8:E$55,E73)</f>
        <v>0</v>
      </c>
      <c r="H73" s="148" t="n">
        <f aca="false">COUNTIF((Cycle_2!H$8:H$55),Bilan_Activites!E73)</f>
        <v>0</v>
      </c>
      <c r="I73" s="148" t="n">
        <f aca="false">SUMIFS(Cycle_2!I$8:I$55,Cycle_2!H$8:H$55,Bilan_Activites!E73)</f>
        <v>0</v>
      </c>
      <c r="J73" s="148" t="n">
        <f aca="false">COUNTIF((Cycle_2!K$8:K$55),Bilan_Activites!E73)</f>
        <v>0</v>
      </c>
      <c r="K73" s="148" t="n">
        <f aca="false">SUMIFS(Cycle_2!L$8:L$55,Cycle_2!K$8:K$55,Bilan_Activites!E73)</f>
        <v>0</v>
      </c>
      <c r="L73" s="172" t="n">
        <f aca="false">COUNTIF((Cycle_2!N$8:N$55),Bilan_Activites!E73)</f>
        <v>0</v>
      </c>
      <c r="M73" s="148" t="n">
        <f aca="false">SUMIFS(Cycle_2!O$8:O$55,Cycle_2!N$8:N$55,Bilan_Activites!E73)</f>
        <v>0</v>
      </c>
      <c r="N73" s="172" t="n">
        <f aca="false">COUNTIF((Cycle_2!Q$8:Q$55),Bilan_Activites!E73)</f>
        <v>0</v>
      </c>
      <c r="O73" s="172" t="n">
        <f aca="false">SUMIFS(Cycle_2!R$8:R$55,Cycle_2!Q$8:Q$55,Bilan_Activites!E73)</f>
        <v>0</v>
      </c>
      <c r="P73" s="172" t="n">
        <f aca="false">F73+H73+J73+L73+N73</f>
        <v>0</v>
      </c>
      <c r="Q73" s="176" t="n">
        <f aca="false">G73+I73+K73+M73+O73</f>
        <v>0</v>
      </c>
    </row>
    <row r="74" customFormat="false" ht="5.65" hidden="false" customHeight="true" outlineLevel="0" collapsed="false">
      <c r="D74" s="0"/>
    </row>
    <row r="75" customFormat="false" ht="15.75" hidden="false" customHeight="false" outlineLevel="0" collapsed="false">
      <c r="D75" s="0"/>
    </row>
    <row r="76" customFormat="false" ht="15.75" hidden="false" customHeight="false" outlineLevel="0" collapsed="false">
      <c r="D76" s="161" t="s">
        <v>71</v>
      </c>
      <c r="E76" s="161"/>
      <c r="F76" s="162" t="s">
        <v>63</v>
      </c>
      <c r="G76" s="162"/>
      <c r="H76" s="162" t="s">
        <v>64</v>
      </c>
      <c r="I76" s="162"/>
      <c r="J76" s="162" t="s">
        <v>65</v>
      </c>
      <c r="K76" s="162"/>
      <c r="L76" s="162" t="s">
        <v>66</v>
      </c>
      <c r="M76" s="162"/>
      <c r="N76" s="162" t="s">
        <v>67</v>
      </c>
      <c r="O76" s="162"/>
      <c r="P76" s="163" t="s">
        <v>68</v>
      </c>
      <c r="Q76" s="163"/>
    </row>
    <row r="77" customFormat="false" ht="31.5" hidden="false" customHeight="false" outlineLevel="0" collapsed="false">
      <c r="D77" s="161"/>
      <c r="E77" s="161"/>
      <c r="F77" s="164" t="s">
        <v>69</v>
      </c>
      <c r="G77" s="165" t="s">
        <v>70</v>
      </c>
      <c r="H77" s="164" t="s">
        <v>69</v>
      </c>
      <c r="I77" s="165" t="s">
        <v>70</v>
      </c>
      <c r="J77" s="164" t="s">
        <v>69</v>
      </c>
      <c r="K77" s="165" t="s">
        <v>70</v>
      </c>
      <c r="L77" s="164" t="s">
        <v>69</v>
      </c>
      <c r="M77" s="165" t="s">
        <v>70</v>
      </c>
      <c r="N77" s="164" t="s">
        <v>69</v>
      </c>
      <c r="O77" s="165" t="s">
        <v>70</v>
      </c>
      <c r="P77" s="164" t="s">
        <v>69</v>
      </c>
      <c r="Q77" s="166" t="s">
        <v>70</v>
      </c>
    </row>
    <row r="78" customFormat="false" ht="15.75" hidden="false" customHeight="false" outlineLevel="0" collapsed="false">
      <c r="D78" s="167"/>
      <c r="E78" s="168" t="str">
        <f aca="false">IF(Donnees!C2="","",Donnees!C2)</f>
        <v>Champ_1</v>
      </c>
      <c r="F78" s="169" t="n">
        <f aca="false">COUNTIF((Cycle_3!D$8:D$57),E78)</f>
        <v>0</v>
      </c>
      <c r="G78" s="169" t="n">
        <f aca="false">SUMIFS(Cycle_3!F$8:F$57,Cycle_3!D$8:D$57,E78)</f>
        <v>0</v>
      </c>
      <c r="H78" s="169" t="n">
        <f aca="false">COUNTIF((Cycle_3!G$8:G$57),Bilan_Activites!E78)</f>
        <v>0</v>
      </c>
      <c r="I78" s="169" t="n">
        <f aca="false">SUMIFS(Cycle_3!I$8:I$57,Cycle_3!G$8:G$57,Bilan_Activites!E78)</f>
        <v>0</v>
      </c>
      <c r="J78" s="169" t="n">
        <f aca="false">COUNTIF((Cycle_3!J$8:J$57),Bilan_Activites!E78)</f>
        <v>0</v>
      </c>
      <c r="K78" s="169" t="n">
        <f aca="false">SUMIFS(Cycle_3!L$8:L$57,Cycle_3!J$8:J$57,Bilan_Activites!E78)</f>
        <v>0</v>
      </c>
      <c r="L78" s="169" t="n">
        <f aca="false">COUNTIF((Cycle_3!M$8:M$57),Bilan_Activites!E78)</f>
        <v>0</v>
      </c>
      <c r="M78" s="169" t="n">
        <f aca="false">SUMIFS(Cycle_3!O$8:O$57,Cycle_3!M$8:M$57,Bilan_Activites!E78)</f>
        <v>0</v>
      </c>
      <c r="N78" s="169" t="n">
        <f aca="false">COUNTIF((Cycle_3!P$8:P$57),Bilan_Activites!E78)</f>
        <v>0</v>
      </c>
      <c r="O78" s="169" t="n">
        <f aca="false">SUMIFS(Cycle_3!R$8:R$57,Cycle_3!P$8:P$57,Bilan_Activites!E78)</f>
        <v>0</v>
      </c>
      <c r="P78" s="169" t="n">
        <f aca="false">F78+H78+J78+L78+N78</f>
        <v>0</v>
      </c>
      <c r="Q78" s="170" t="n">
        <f aca="false">G78+I78+K78+M78+O78</f>
        <v>0</v>
      </c>
    </row>
    <row r="79" customFormat="false" ht="15.75" hidden="false" customHeight="false" outlineLevel="0" collapsed="false">
      <c r="D79" s="167" t="n">
        <v>1</v>
      </c>
      <c r="E79" s="171" t="str">
        <f aca="false">IF(Donnees!C4="","",Donnees!C4)</f>
        <v>Courir longtemps</v>
      </c>
      <c r="F79" s="148" t="n">
        <f aca="false">COUNTIF((Cycle_3!E$8:E$57),E79)</f>
        <v>0</v>
      </c>
      <c r="G79" s="148" t="n">
        <f aca="false">SUMIFS(Cycle_3!F$8:F$57,Cycle_3!E$8:E$57,E79)</f>
        <v>0</v>
      </c>
      <c r="H79" s="148" t="n">
        <f aca="false">COUNTIF((Cycle_3!H$8:H$57),Bilan_Activites!E79)</f>
        <v>0</v>
      </c>
      <c r="I79" s="148" t="n">
        <f aca="false">SUMIFS(Cycle_3!I$8:I$57,Cycle_3!H$8:H$57,Bilan_Activites!E79)</f>
        <v>0</v>
      </c>
      <c r="J79" s="148" t="n">
        <f aca="false">COUNTIF((Cycle_3!K$8:K$57),Bilan_Activites!E79)</f>
        <v>0</v>
      </c>
      <c r="K79" s="148" t="n">
        <f aca="false">SUMIFS(Cycle_3!L$8:L$57,Cycle_3!K$8:K$57,Bilan_Activites!E79)</f>
        <v>0</v>
      </c>
      <c r="L79" s="172" t="n">
        <f aca="false">COUNTIF((Cycle_3!N$8:N$57),Bilan_Activites!E79)</f>
        <v>0</v>
      </c>
      <c r="M79" s="172" t="n">
        <f aca="false">SUMIFS(Cycle_3!O$8:O$57,Cycle_3!N$8:N$57,Bilan_Activites!E79)</f>
        <v>0</v>
      </c>
      <c r="N79" s="172" t="n">
        <f aca="false">COUNTIF((Cycle_3!Q$8:Q$57),Bilan_Activites!E79)</f>
        <v>0</v>
      </c>
      <c r="O79" s="172" t="n">
        <f aca="false">SUMIFS(Cycle_3!R$8:R$57,Cycle_3!Q$8:Q$57,Bilan_Activites!E79)</f>
        <v>0</v>
      </c>
      <c r="P79" s="172" t="n">
        <f aca="false">F79+H79+J79+L79+N79</f>
        <v>0</v>
      </c>
      <c r="Q79" s="173" t="n">
        <f aca="false">G79+I79+K79+M79+O79</f>
        <v>0</v>
      </c>
    </row>
    <row r="80" customFormat="false" ht="15.75" hidden="false" customHeight="false" outlineLevel="0" collapsed="false">
      <c r="D80" s="167" t="n">
        <v>2</v>
      </c>
      <c r="E80" s="171" t="str">
        <f aca="false">IF(Donnees!C5="","",Donnees!C5)</f>
        <v>Sauter loin</v>
      </c>
      <c r="F80" s="148" t="n">
        <f aca="false">COUNTIF((Cycle_3!E$8:E$57),E80)</f>
        <v>0</v>
      </c>
      <c r="G80" s="148" t="n">
        <f aca="false">SUMIFS(Cycle_3!F$8:F$57,Cycle_3!E$8:E$57,E80)</f>
        <v>0</v>
      </c>
      <c r="H80" s="148" t="n">
        <f aca="false">COUNTIF((Cycle_3!H$8:H$57),Bilan_Activites!E80)</f>
        <v>0</v>
      </c>
      <c r="I80" s="148" t="n">
        <f aca="false">SUMIFS(Cycle_3!I$8:I$57,Cycle_3!H$8:H$57,Bilan_Activites!E80)</f>
        <v>0</v>
      </c>
      <c r="J80" s="148" t="n">
        <f aca="false">COUNTIF((Cycle_3!K$8:K$57),Bilan_Activites!E80)</f>
        <v>0</v>
      </c>
      <c r="K80" s="148" t="n">
        <f aca="false">SUMIFS(Cycle_3!L$8:L$57,Cycle_3!K$8:K$57,Bilan_Activites!E80)</f>
        <v>0</v>
      </c>
      <c r="L80" s="172" t="n">
        <f aca="false">COUNTIF((Cycle_3!N$8:N$57),Bilan_Activites!E80)</f>
        <v>0</v>
      </c>
      <c r="M80" s="172" t="n">
        <f aca="false">SUMIFS(Cycle_3!O$8:O$57,Cycle_3!N$8:N$57,Bilan_Activites!E80)</f>
        <v>0</v>
      </c>
      <c r="N80" s="172" t="n">
        <f aca="false">COUNTIF((Cycle_3!Q$8:Q$57),Bilan_Activites!E80)</f>
        <v>0</v>
      </c>
      <c r="O80" s="172" t="n">
        <f aca="false">SUMIFS(Cycle_3!R$8:R$57,Cycle_3!Q$8:Q$57,Bilan_Activites!E80)</f>
        <v>0</v>
      </c>
      <c r="P80" s="172" t="n">
        <f aca="false">F80+H80+J80+L80+N80</f>
        <v>0</v>
      </c>
      <c r="Q80" s="173" t="n">
        <f aca="false">G80+I80+K80+M80+O80</f>
        <v>0</v>
      </c>
    </row>
    <row r="81" customFormat="false" ht="15.75" hidden="false" customHeight="false" outlineLevel="0" collapsed="false">
      <c r="D81" s="167" t="n">
        <v>3</v>
      </c>
      <c r="E81" s="171" t="str">
        <f aca="false">IF(Donnees!C6="","",Donnees!C6)</f>
        <v>Sauter haut</v>
      </c>
      <c r="F81" s="148" t="n">
        <f aca="false">COUNTIF((Cycle_3!E$8:E$57),E81)</f>
        <v>0</v>
      </c>
      <c r="G81" s="148" t="n">
        <f aca="false">SUMIFS(Cycle_3!F$8:F$57,Cycle_3!E$8:E$57,E81)</f>
        <v>0</v>
      </c>
      <c r="H81" s="148" t="n">
        <f aca="false">COUNTIF((Cycle_3!H$8:H$57),Bilan_Activites!E81)</f>
        <v>0</v>
      </c>
      <c r="I81" s="148" t="n">
        <f aca="false">SUMIFS(Cycle_3!I$8:I$57,Cycle_3!H$8:H$57,Bilan_Activites!E81)</f>
        <v>0</v>
      </c>
      <c r="J81" s="148" t="n">
        <f aca="false">COUNTIF((Cycle_3!K$8:K$57),Bilan_Activites!E81)</f>
        <v>0</v>
      </c>
      <c r="K81" s="148" t="n">
        <f aca="false">SUMIFS(Cycle_3!L$8:L$57,Cycle_3!K$8:K$57,Bilan_Activites!E81)</f>
        <v>0</v>
      </c>
      <c r="L81" s="172" t="n">
        <f aca="false">COUNTIF((Cycle_3!N$8:N$57),Bilan_Activites!E81)</f>
        <v>0</v>
      </c>
      <c r="M81" s="172" t="n">
        <f aca="false">SUMIFS(Cycle_3!O$8:O$57,Cycle_3!N$8:N$57,Bilan_Activites!E81)</f>
        <v>0</v>
      </c>
      <c r="N81" s="172" t="n">
        <f aca="false">COUNTIF((Cycle_3!Q$8:Q$57),Bilan_Activites!E81)</f>
        <v>0</v>
      </c>
      <c r="O81" s="172" t="n">
        <f aca="false">SUMIFS(Cycle_3!R$8:R$57,Cycle_3!Q$8:Q$57,Bilan_Activites!E81)</f>
        <v>0</v>
      </c>
      <c r="P81" s="172" t="n">
        <f aca="false">F81+H81+J81+L81+N81</f>
        <v>0</v>
      </c>
      <c r="Q81" s="173" t="n">
        <f aca="false">G81+I81+K81+M81+O81</f>
        <v>0</v>
      </c>
    </row>
    <row r="82" customFormat="false" ht="15.75" hidden="false" customHeight="false" outlineLevel="0" collapsed="false">
      <c r="D82" s="167" t="n">
        <v>4</v>
      </c>
      <c r="E82" s="171" t="str">
        <f aca="false">IF(Donnees!C7="","",Donnees!C7)</f>
        <v>Lancer loin</v>
      </c>
      <c r="F82" s="148" t="n">
        <f aca="false">COUNTIF((Cycle_3!E$8:E$57),E82)</f>
        <v>0</v>
      </c>
      <c r="G82" s="148" t="n">
        <f aca="false">SUMIFS(Cycle_3!F$8:F$57,Cycle_3!E$8:E$57,E82)</f>
        <v>0</v>
      </c>
      <c r="H82" s="148" t="n">
        <f aca="false">COUNTIF((Cycle_3!H$8:H$57),Bilan_Activites!E82)</f>
        <v>0</v>
      </c>
      <c r="I82" s="148" t="n">
        <f aca="false">SUMIFS(Cycle_3!I$8:I$57,Cycle_3!H$8:H$57,Bilan_Activites!E82)</f>
        <v>0</v>
      </c>
      <c r="J82" s="148" t="n">
        <f aca="false">COUNTIF((Cycle_3!K$8:K$57),Bilan_Activites!E82)</f>
        <v>0</v>
      </c>
      <c r="K82" s="148" t="n">
        <f aca="false">SUMIFS(Cycle_3!L$8:L$57,Cycle_3!K$8:K$57,Bilan_Activites!E82)</f>
        <v>0</v>
      </c>
      <c r="L82" s="172" t="n">
        <f aca="false">COUNTIF((Cycle_3!N$8:N$57),Bilan_Activites!E82)</f>
        <v>0</v>
      </c>
      <c r="M82" s="172" t="n">
        <f aca="false">SUMIFS(Cycle_3!O$8:O$57,Cycle_3!N$8:N$57,Bilan_Activites!E82)</f>
        <v>0</v>
      </c>
      <c r="N82" s="172" t="n">
        <f aca="false">COUNTIF((Cycle_3!Q$8:Q$57),Bilan_Activites!E82)</f>
        <v>0</v>
      </c>
      <c r="O82" s="172" t="n">
        <f aca="false">SUMIFS(Cycle_3!R$8:R$57,Cycle_3!Q$8:Q$57,Bilan_Activites!E82)</f>
        <v>0</v>
      </c>
      <c r="P82" s="172" t="n">
        <f aca="false">F82+H82+J82+L82+N82</f>
        <v>0</v>
      </c>
      <c r="Q82" s="173" t="n">
        <f aca="false">G82+I82+K82+M82+O82</f>
        <v>0</v>
      </c>
    </row>
    <row r="83" customFormat="false" ht="15.75" hidden="false" customHeight="false" outlineLevel="0" collapsed="false">
      <c r="D83" s="167" t="n">
        <v>5</v>
      </c>
      <c r="E83" s="171" t="str">
        <f aca="false">IF(Donnees!C8="","",Donnees!C8)</f>
        <v>Lancer précis</v>
      </c>
      <c r="F83" s="148" t="n">
        <f aca="false">COUNTIF((Cycle_3!E$8:E$57),E83)</f>
        <v>0</v>
      </c>
      <c r="G83" s="148" t="n">
        <f aca="false">SUMIFS(Cycle_3!F$8:F$57,Cycle_3!E$8:E$57,E83)</f>
        <v>0</v>
      </c>
      <c r="H83" s="148" t="n">
        <f aca="false">COUNTIF((Cycle_3!H$8:H$57),Bilan_Activites!E83)</f>
        <v>0</v>
      </c>
      <c r="I83" s="148" t="n">
        <f aca="false">SUMIFS(Cycle_3!I$8:I$57,Cycle_3!H$8:H$57,Bilan_Activites!E83)</f>
        <v>0</v>
      </c>
      <c r="J83" s="148" t="n">
        <f aca="false">COUNTIF((Cycle_3!K$8:K$57),Bilan_Activites!E83)</f>
        <v>0</v>
      </c>
      <c r="K83" s="148" t="n">
        <f aca="false">SUMIFS(Cycle_3!L$8:L$57,Cycle_3!K$8:K$57,Bilan_Activites!E83)</f>
        <v>0</v>
      </c>
      <c r="L83" s="172" t="n">
        <f aca="false">COUNTIF((Cycle_3!N$8:N$57),Bilan_Activites!E83)</f>
        <v>0</v>
      </c>
      <c r="M83" s="172" t="n">
        <f aca="false">SUMIFS(Cycle_3!O$8:O$57,Cycle_3!N$8:N$57,Bilan_Activites!E83)</f>
        <v>0</v>
      </c>
      <c r="N83" s="172" t="n">
        <f aca="false">COUNTIF((Cycle_3!Q$8:Q$57),Bilan_Activites!E83)</f>
        <v>0</v>
      </c>
      <c r="O83" s="172" t="n">
        <f aca="false">SUMIFS(Cycle_3!R$8:R$57,Cycle_3!Q$8:Q$57,Bilan_Activites!E83)</f>
        <v>0</v>
      </c>
      <c r="P83" s="172" t="n">
        <f aca="false">F83+H83+J83+L83+N83</f>
        <v>0</v>
      </c>
      <c r="Q83" s="173" t="n">
        <f aca="false">G83+I83+K83+M83+O83</f>
        <v>0</v>
      </c>
    </row>
    <row r="84" customFormat="false" ht="15.75" hidden="false" customHeight="false" outlineLevel="0" collapsed="false">
      <c r="D84" s="167" t="n">
        <v>6</v>
      </c>
      <c r="E84" s="171" t="str">
        <f aca="false">IF(Donnees!C9="","",Donnees!C9)</f>
        <v>Multiactivités</v>
      </c>
      <c r="F84" s="148" t="n">
        <f aca="false">COUNTIF((Cycle_3!E$8:E$57),E84)</f>
        <v>0</v>
      </c>
      <c r="G84" s="148" t="n">
        <f aca="false">SUMIFS(Cycle_3!F$8:F$57,Cycle_3!E$8:E$57,E84)</f>
        <v>0</v>
      </c>
      <c r="H84" s="148" t="n">
        <f aca="false">COUNTIF((Cycle_3!H$8:H$57),Bilan_Activites!E84)</f>
        <v>0</v>
      </c>
      <c r="I84" s="148" t="n">
        <f aca="false">SUMIFS(Cycle_3!I$8:I$57,Cycle_3!H$8:H$57,Bilan_Activites!E84)</f>
        <v>0</v>
      </c>
      <c r="J84" s="148" t="n">
        <f aca="false">COUNTIF((Cycle_3!K$8:K$57),Bilan_Activites!E84)</f>
        <v>0</v>
      </c>
      <c r="K84" s="148" t="n">
        <f aca="false">SUMIFS(Cycle_3!L$8:L$57,Cycle_3!K$8:K$57,Bilan_Activites!E84)</f>
        <v>0</v>
      </c>
      <c r="L84" s="172" t="n">
        <f aca="false">COUNTIF((Cycle_3!N$8:N$57),Bilan_Activites!E84)</f>
        <v>0</v>
      </c>
      <c r="M84" s="172" t="n">
        <f aca="false">SUMIFS(Cycle_3!O$8:O$57,Cycle_3!N$8:N$57,Bilan_Activites!E84)</f>
        <v>0</v>
      </c>
      <c r="N84" s="172" t="n">
        <f aca="false">COUNTIF((Cycle_3!Q$8:Q$57),Bilan_Activites!E84)</f>
        <v>0</v>
      </c>
      <c r="O84" s="172" t="n">
        <f aca="false">SUMIFS(Cycle_3!R$8:R$57,Cycle_3!Q$8:Q$57,Bilan_Activites!E84)</f>
        <v>0</v>
      </c>
      <c r="P84" s="172" t="n">
        <f aca="false">F84+H84+J84+L84+N84</f>
        <v>0</v>
      </c>
      <c r="Q84" s="173" t="n">
        <f aca="false">G84+I84+K84+M84+O84</f>
        <v>0</v>
      </c>
    </row>
    <row r="85" customFormat="false" ht="15.75" hidden="false" customHeight="false" outlineLevel="0" collapsed="false">
      <c r="D85" s="167" t="n">
        <v>7</v>
      </c>
      <c r="E85" s="171" t="str">
        <f aca="false">IF(Donnees!C10="","",Donnees!C10)</f>
        <v>Nager vite</v>
      </c>
      <c r="F85" s="148" t="n">
        <f aca="false">COUNTIF((Cycle_3!E$8:E$57),E85)</f>
        <v>0</v>
      </c>
      <c r="G85" s="148" t="n">
        <f aca="false">SUMIFS(Cycle_3!F$8:F$57,Cycle_3!E$8:E$57,E85)</f>
        <v>0</v>
      </c>
      <c r="H85" s="148" t="n">
        <f aca="false">COUNTIF((Cycle_3!H$8:H$57),Bilan_Activites!E85)</f>
        <v>0</v>
      </c>
      <c r="I85" s="148" t="n">
        <f aca="false">SUMIFS(Cycle_3!I$8:I$57,Cycle_3!H$8:H$57,Bilan_Activites!E85)</f>
        <v>0</v>
      </c>
      <c r="J85" s="148" t="n">
        <f aca="false">COUNTIF((Cycle_3!K$8:K$57),Bilan_Activites!E85)</f>
        <v>0</v>
      </c>
      <c r="K85" s="148" t="n">
        <f aca="false">SUMIFS(Cycle_3!L$8:L$57,Cycle_3!K$8:K$57,Bilan_Activites!E85)</f>
        <v>0</v>
      </c>
      <c r="L85" s="172" t="n">
        <f aca="false">COUNTIF((Cycle_3!N$8:N$57),Bilan_Activites!E85)</f>
        <v>0</v>
      </c>
      <c r="M85" s="172" t="n">
        <f aca="false">SUMIFS(Cycle_3!O$8:O$57,Cycle_3!N$8:N$57,Bilan_Activites!E85)</f>
        <v>0</v>
      </c>
      <c r="N85" s="172" t="n">
        <f aca="false">COUNTIF((Cycle_3!Q$8:Q$57),Bilan_Activites!E85)</f>
        <v>0</v>
      </c>
      <c r="O85" s="172" t="n">
        <f aca="false">SUMIFS(Cycle_3!R$8:R$57,Cycle_3!Q$8:Q$57,Bilan_Activites!E85)</f>
        <v>0</v>
      </c>
      <c r="P85" s="172" t="n">
        <f aca="false">F85+H85+J85+L85+N85</f>
        <v>0</v>
      </c>
      <c r="Q85" s="173" t="n">
        <f aca="false">G85+I85+K85+M85+O85</f>
        <v>0</v>
      </c>
    </row>
    <row r="86" customFormat="false" ht="15.75" hidden="false" customHeight="false" outlineLevel="0" collapsed="false">
      <c r="D86" s="167" t="n">
        <v>8</v>
      </c>
      <c r="E86" s="171" t="str">
        <f aca="false">IF(Donnees!C11="","",Donnees!C11)</f>
        <v>Nager longtemps</v>
      </c>
      <c r="F86" s="148" t="n">
        <f aca="false">COUNTIF((Cycle_3!E$8:E$57),E86)</f>
        <v>0</v>
      </c>
      <c r="G86" s="148" t="n">
        <f aca="false">SUMIFS(Cycle_3!F$8:F$57,Cycle_3!E$8:E$57,E86)</f>
        <v>0</v>
      </c>
      <c r="H86" s="148" t="n">
        <f aca="false">COUNTIF((Cycle_3!H$8:H$57),Bilan_Activites!E86)</f>
        <v>0</v>
      </c>
      <c r="I86" s="148" t="n">
        <f aca="false">SUMIFS(Cycle_3!I$8:I$57,Cycle_3!H$8:H$57,Bilan_Activites!E86)</f>
        <v>0</v>
      </c>
      <c r="J86" s="148" t="n">
        <f aca="false">COUNTIF((Cycle_3!K$8:K$57),Bilan_Activites!E86)</f>
        <v>0</v>
      </c>
      <c r="K86" s="148" t="n">
        <f aca="false">SUMIFS(Cycle_3!L$8:L$57,Cycle_3!K$8:K$57,Bilan_Activites!E86)</f>
        <v>0</v>
      </c>
      <c r="L86" s="172" t="n">
        <f aca="false">COUNTIF((Cycle_3!N$8:N$57),Bilan_Activites!E86)</f>
        <v>0</v>
      </c>
      <c r="M86" s="172" t="n">
        <f aca="false">SUMIFS(Cycle_3!O$8:O$57,Cycle_3!N$8:N$57,Bilan_Activites!E86)</f>
        <v>0</v>
      </c>
      <c r="N86" s="172" t="n">
        <f aca="false">COUNTIF((Cycle_3!Q$8:Q$57),Bilan_Activites!E86)</f>
        <v>0</v>
      </c>
      <c r="O86" s="172" t="n">
        <f aca="false">SUMIFS(Cycle_3!R$8:R$57,Cycle_3!Q$8:Q$57,Bilan_Activites!E86)</f>
        <v>0</v>
      </c>
      <c r="P86" s="172" t="n">
        <f aca="false">F86+H86+J86+L86+N86</f>
        <v>0</v>
      </c>
      <c r="Q86" s="173" t="n">
        <f aca="false">G86+I86+K86+M86+O86</f>
        <v>0</v>
      </c>
    </row>
    <row r="87" customFormat="false" ht="15.75" hidden="false" customHeight="false" outlineLevel="0" collapsed="false">
      <c r="D87" s="167" t="n">
        <v>9</v>
      </c>
      <c r="E87" s="171" t="str">
        <f aca="false">IF(Donnees!C12="","",Donnees!C12)</f>
        <v>Autres</v>
      </c>
      <c r="F87" s="148" t="n">
        <f aca="false">COUNTIF((Cycle_3!E$8:E$57),E87)</f>
        <v>0</v>
      </c>
      <c r="G87" s="148" t="n">
        <f aca="false">SUMIFS(Cycle_3!F$8:F$57,Cycle_3!E$8:E$57,E87)</f>
        <v>0</v>
      </c>
      <c r="H87" s="148" t="n">
        <f aca="false">COUNTIF((Cycle_3!H$8:H$57),Bilan_Activites!E87)</f>
        <v>0</v>
      </c>
      <c r="I87" s="148" t="n">
        <f aca="false">SUMIFS(Cycle_3!I$8:I$57,Cycle_3!H$8:H$57,Bilan_Activites!E87)</f>
        <v>0</v>
      </c>
      <c r="J87" s="148" t="n">
        <f aca="false">COUNTIF((Cycle_3!K$8:K$57),Bilan_Activites!E87)</f>
        <v>0</v>
      </c>
      <c r="K87" s="148" t="n">
        <f aca="false">SUMIFS(Cycle_3!L$8:L$57,Cycle_3!K$8:K$57,Bilan_Activites!E87)</f>
        <v>0</v>
      </c>
      <c r="L87" s="172" t="n">
        <f aca="false">COUNTIF((Cycle_3!N$8:N$57),Bilan_Activites!E87)</f>
        <v>0</v>
      </c>
      <c r="M87" s="172" t="n">
        <f aca="false">SUMIFS(Cycle_3!O$8:O$57,Cycle_3!N$8:N$57,Bilan_Activites!E87)</f>
        <v>0</v>
      </c>
      <c r="N87" s="172" t="n">
        <f aca="false">COUNTIF((Cycle_3!Q$8:Q$57),Bilan_Activites!E87)</f>
        <v>0</v>
      </c>
      <c r="O87" s="172" t="n">
        <f aca="false">SUMIFS(Cycle_3!R$8:R$57,Cycle_3!Q$8:Q$57,Bilan_Activites!E87)</f>
        <v>0</v>
      </c>
      <c r="P87" s="172" t="n">
        <f aca="false">F87+H87+J87+L87+N87</f>
        <v>0</v>
      </c>
      <c r="Q87" s="173" t="n">
        <f aca="false">G87+I87+K87+M87+O87</f>
        <v>0</v>
      </c>
    </row>
    <row r="88" customFormat="false" ht="15.75" hidden="false" customHeight="false" outlineLevel="0" collapsed="false">
      <c r="D88" s="167" t="n">
        <v>10</v>
      </c>
      <c r="E88" s="171" t="str">
        <f aca="false">IF(Donnees!C13="","",Donnees!C13)</f>
        <v/>
      </c>
      <c r="F88" s="148" t="n">
        <f aca="false">COUNTIF((Cycle_3!E$8:E$57),E88)</f>
        <v>0</v>
      </c>
      <c r="G88" s="148" t="n">
        <f aca="false">SUMIFS(Cycle_3!F$8:F$57,Cycle_3!E$8:E$57,E88)</f>
        <v>0</v>
      </c>
      <c r="H88" s="148" t="n">
        <f aca="false">COUNTIF((Cycle_3!H$8:H$57),Bilan_Activites!E88)</f>
        <v>0</v>
      </c>
      <c r="I88" s="148" t="n">
        <f aca="false">SUMIFS(Cycle_3!I$8:I$57,Cycle_3!H$8:H$57,Bilan_Activites!E88)</f>
        <v>0</v>
      </c>
      <c r="J88" s="148" t="n">
        <f aca="false">COUNTIF((Cycle_3!K$8:K$57),Bilan_Activites!E88)</f>
        <v>0</v>
      </c>
      <c r="K88" s="148" t="n">
        <f aca="false">SUMIFS(Cycle_3!L$8:L$57,Cycle_3!K$8:K$57,Bilan_Activites!E88)</f>
        <v>0</v>
      </c>
      <c r="L88" s="172" t="n">
        <f aca="false">COUNTIF((Cycle_3!N$8:N$57),Bilan_Activites!E88)</f>
        <v>0</v>
      </c>
      <c r="M88" s="172" t="n">
        <f aca="false">SUMIFS(Cycle_3!O$8:O$57,Cycle_3!N$8:N$57,Bilan_Activites!E88)</f>
        <v>0</v>
      </c>
      <c r="N88" s="172" t="n">
        <f aca="false">COUNTIF((Cycle_3!Q$8:Q$57),Bilan_Activites!E88)</f>
        <v>0</v>
      </c>
      <c r="O88" s="172" t="n">
        <f aca="false">SUMIFS(Cycle_3!R$8:R$57,Cycle_3!Q$8:Q$57,Bilan_Activites!E88)</f>
        <v>0</v>
      </c>
      <c r="P88" s="172" t="n">
        <f aca="false">F88+H88+J88+L88+N88</f>
        <v>0</v>
      </c>
      <c r="Q88" s="173" t="n">
        <f aca="false">G88+I88+K88+M88+O88</f>
        <v>0</v>
      </c>
    </row>
    <row r="89" customFormat="false" ht="15.75" hidden="false" customHeight="false" outlineLevel="0" collapsed="false">
      <c r="D89" s="167" t="n">
        <v>11</v>
      </c>
      <c r="E89" s="171" t="str">
        <f aca="false">IF(Donnees!C14="","",Donnees!C14)</f>
        <v/>
      </c>
      <c r="F89" s="148" t="n">
        <f aca="false">COUNTIF((Cycle_3!E$8:E$57),E89)</f>
        <v>0</v>
      </c>
      <c r="G89" s="148" t="n">
        <f aca="false">SUMIFS(Cycle_3!F$8:F$57,Cycle_3!E$8:E$57,E89)</f>
        <v>0</v>
      </c>
      <c r="H89" s="148" t="n">
        <f aca="false">COUNTIF((Cycle_3!H$8:H$57),Bilan_Activites!E89)</f>
        <v>0</v>
      </c>
      <c r="I89" s="148" t="n">
        <f aca="false">SUMIFS(Cycle_3!I$8:I$57,Cycle_3!H$8:H$57,Bilan_Activites!E89)</f>
        <v>0</v>
      </c>
      <c r="J89" s="148" t="n">
        <f aca="false">COUNTIF((Cycle_3!K$8:K$57),Bilan_Activites!E89)</f>
        <v>0</v>
      </c>
      <c r="K89" s="148" t="n">
        <f aca="false">SUMIFS(Cycle_3!L$8:L$57,Cycle_3!K$8:K$57,Bilan_Activites!E89)</f>
        <v>0</v>
      </c>
      <c r="L89" s="172" t="n">
        <f aca="false">COUNTIF((Cycle_3!N$8:N$57),Bilan_Activites!E89)</f>
        <v>0</v>
      </c>
      <c r="M89" s="172" t="n">
        <f aca="false">SUMIFS(Cycle_3!O$8:O$57,Cycle_3!N$8:N$57,Bilan_Activites!E89)</f>
        <v>0</v>
      </c>
      <c r="N89" s="172" t="n">
        <f aca="false">COUNTIF((Cycle_3!Q$8:Q$57),Bilan_Activites!E89)</f>
        <v>0</v>
      </c>
      <c r="O89" s="172" t="n">
        <f aca="false">SUMIFS(Cycle_3!R$8:R$57,Cycle_3!Q$8:Q$57,Bilan_Activites!E89)</f>
        <v>0</v>
      </c>
      <c r="P89" s="172" t="n">
        <f aca="false">F89+H89+J89+L89+N89</f>
        <v>0</v>
      </c>
      <c r="Q89" s="173" t="n">
        <f aca="false">G89+I89+K89+M89+O89</f>
        <v>0</v>
      </c>
    </row>
    <row r="90" customFormat="false" ht="15.75" hidden="false" customHeight="false" outlineLevel="0" collapsed="false">
      <c r="D90" s="167" t="n">
        <v>12</v>
      </c>
      <c r="E90" s="171" t="str">
        <f aca="false">IF(Donnees!C15="","",Donnees!C15)</f>
        <v/>
      </c>
      <c r="F90" s="148" t="n">
        <f aca="false">COUNTIF((Cycle_3!E$8:E$57),E90)</f>
        <v>0</v>
      </c>
      <c r="G90" s="148" t="n">
        <f aca="false">SUMIFS(Cycle_3!F$8:F$57,Cycle_3!E$8:E$57,E90)</f>
        <v>0</v>
      </c>
      <c r="H90" s="148" t="n">
        <f aca="false">COUNTIF((Cycle_3!H$8:H$57),Bilan_Activites!E90)</f>
        <v>0</v>
      </c>
      <c r="I90" s="148" t="n">
        <f aca="false">SUMIFS(Cycle_3!I$8:I$57,Cycle_3!H$8:H$57,Bilan_Activites!E90)</f>
        <v>0</v>
      </c>
      <c r="J90" s="148" t="n">
        <f aca="false">COUNTIF((Cycle_3!K$8:K$57),Bilan_Activites!E90)</f>
        <v>0</v>
      </c>
      <c r="K90" s="148" t="n">
        <f aca="false">SUMIFS(Cycle_3!L$8:L$57,Cycle_3!K$8:K$57,Bilan_Activites!E90)</f>
        <v>0</v>
      </c>
      <c r="L90" s="172" t="n">
        <f aca="false">COUNTIF((Cycle_3!N$8:N$57),Bilan_Activites!E90)</f>
        <v>0</v>
      </c>
      <c r="M90" s="172" t="n">
        <f aca="false">SUMIFS(Cycle_3!O$8:O$57,Cycle_3!N$8:N$57,Bilan_Activites!E90)</f>
        <v>0</v>
      </c>
      <c r="N90" s="172" t="n">
        <f aca="false">COUNTIF((Cycle_3!Q$8:Q$57),Bilan_Activites!E90)</f>
        <v>0</v>
      </c>
      <c r="O90" s="172" t="n">
        <f aca="false">SUMIFS(Cycle_3!R$8:R$57,Cycle_3!Q$8:Q$57,Bilan_Activites!E90)</f>
        <v>0</v>
      </c>
      <c r="P90" s="172" t="n">
        <f aca="false">F90+H90+J90+L90+N90</f>
        <v>0</v>
      </c>
      <c r="Q90" s="173" t="n">
        <f aca="false">G90+I90+K90+M90+O90</f>
        <v>0</v>
      </c>
    </row>
    <row r="91" customFormat="false" ht="15.75" hidden="false" customHeight="false" outlineLevel="0" collapsed="false">
      <c r="D91" s="167" t="n">
        <v>13</v>
      </c>
      <c r="E91" s="171" t="str">
        <f aca="false">IF(Donnees!C16="","",Donnees!C16)</f>
        <v/>
      </c>
      <c r="F91" s="148" t="n">
        <f aca="false">COUNTIF((Cycle_3!E$8:E$57),E91)</f>
        <v>0</v>
      </c>
      <c r="G91" s="148" t="n">
        <f aca="false">SUMIFS(Cycle_3!F$8:F$57,Cycle_3!E$8:E$57,E91)</f>
        <v>0</v>
      </c>
      <c r="H91" s="148" t="n">
        <f aca="false">COUNTIF((Cycle_3!H$8:H$57),Bilan_Activites!E91)</f>
        <v>0</v>
      </c>
      <c r="I91" s="148" t="n">
        <f aca="false">SUMIFS(Cycle_3!I$8:I$57,Cycle_3!H$8:H$57,Bilan_Activites!E91)</f>
        <v>0</v>
      </c>
      <c r="J91" s="148" t="n">
        <f aca="false">COUNTIF((Cycle_3!K$8:K$57),Bilan_Activites!E91)</f>
        <v>0</v>
      </c>
      <c r="K91" s="148" t="n">
        <f aca="false">SUMIFS(Cycle_3!L$8:L$57,Cycle_3!K$8:K$57,Bilan_Activites!E91)</f>
        <v>0</v>
      </c>
      <c r="L91" s="172" t="n">
        <f aca="false">COUNTIF((Cycle_3!N$8:N$57),Bilan_Activites!E91)</f>
        <v>0</v>
      </c>
      <c r="M91" s="172" t="n">
        <f aca="false">SUMIFS(Cycle_3!O$8:O$57,Cycle_3!N$8:N$57,Bilan_Activites!E91)</f>
        <v>0</v>
      </c>
      <c r="N91" s="172" t="n">
        <f aca="false">COUNTIF((Cycle_3!Q$8:Q$57),Bilan_Activites!E91)</f>
        <v>0</v>
      </c>
      <c r="O91" s="172" t="n">
        <f aca="false">SUMIFS(Cycle_3!R$8:R$57,Cycle_3!Q$8:Q$57,Bilan_Activites!E91)</f>
        <v>0</v>
      </c>
      <c r="P91" s="172" t="n">
        <f aca="false">F91+H91+J91+L91+N91</f>
        <v>0</v>
      </c>
      <c r="Q91" s="173" t="n">
        <f aca="false">G91+I91+K91+M91+O91</f>
        <v>0</v>
      </c>
    </row>
    <row r="92" customFormat="false" ht="15.75" hidden="false" customHeight="false" outlineLevel="0" collapsed="false">
      <c r="D92" s="167" t="n">
        <v>14</v>
      </c>
      <c r="E92" s="171" t="str">
        <f aca="false">IF(Donnees!C17="","",Donnees!C17)</f>
        <v/>
      </c>
      <c r="F92" s="148" t="n">
        <f aca="false">COUNTIF((Cycle_3!E$8:E$57),E92)</f>
        <v>0</v>
      </c>
      <c r="G92" s="148" t="n">
        <f aca="false">SUMIFS(Cycle_3!F$8:F$57,Cycle_3!E$8:E$57,E92)</f>
        <v>0</v>
      </c>
      <c r="H92" s="148" t="n">
        <f aca="false">COUNTIF((Cycle_3!H$8:H$57),Bilan_Activites!E92)</f>
        <v>0</v>
      </c>
      <c r="I92" s="148" t="n">
        <f aca="false">SUMIFS(Cycle_3!I$8:I$57,Cycle_3!H$8:H$57,Bilan_Activites!E92)</f>
        <v>0</v>
      </c>
      <c r="J92" s="148" t="n">
        <f aca="false">COUNTIF((Cycle_3!K$8:K$57),Bilan_Activites!E92)</f>
        <v>0</v>
      </c>
      <c r="K92" s="148" t="n">
        <f aca="false">SUMIFS(Cycle_3!L$8:L$57,Cycle_3!K$8:K$57,Bilan_Activites!E92)</f>
        <v>0</v>
      </c>
      <c r="L92" s="172" t="n">
        <f aca="false">COUNTIF((Cycle_3!N$8:N$57),Bilan_Activites!E92)</f>
        <v>0</v>
      </c>
      <c r="M92" s="172" t="n">
        <f aca="false">SUMIFS(Cycle_3!O$8:O$57,Cycle_3!N$8:N$57,Bilan_Activites!E92)</f>
        <v>0</v>
      </c>
      <c r="N92" s="172" t="n">
        <f aca="false">COUNTIF((Cycle_3!Q$8:Q$57),Bilan_Activites!E92)</f>
        <v>0</v>
      </c>
      <c r="O92" s="172" t="n">
        <f aca="false">SUMIFS(Cycle_3!R$8:R$57,Cycle_3!Q$8:Q$57,Bilan_Activites!E92)</f>
        <v>0</v>
      </c>
      <c r="P92" s="172" t="n">
        <f aca="false">F92+H92+J92+L92+N92</f>
        <v>0</v>
      </c>
      <c r="Q92" s="173" t="n">
        <f aca="false">G92+I92+K92+M92+O92</f>
        <v>0</v>
      </c>
    </row>
    <row r="93" customFormat="false" ht="15.75" hidden="false" customHeight="false" outlineLevel="0" collapsed="false">
      <c r="D93" s="167" t="n">
        <v>15</v>
      </c>
      <c r="E93" s="171" t="str">
        <f aca="false">IF(Donnees!C18="","",Donnees!C18)</f>
        <v/>
      </c>
      <c r="F93" s="148" t="n">
        <f aca="false">COUNTIF((Cycle_3!E$8:E$57),E93)</f>
        <v>0</v>
      </c>
      <c r="G93" s="148" t="n">
        <f aca="false">SUMIFS(Cycle_3!F$8:F$57,Cycle_3!E$8:E$57,E93)</f>
        <v>0</v>
      </c>
      <c r="H93" s="148" t="n">
        <f aca="false">COUNTIF((Cycle_3!H$8:H$57),Bilan_Activites!E93)</f>
        <v>0</v>
      </c>
      <c r="I93" s="148" t="n">
        <f aca="false">SUMIFS(Cycle_3!I$8:I$57,Cycle_3!H$8:H$57,Bilan_Activites!E93)</f>
        <v>0</v>
      </c>
      <c r="J93" s="148" t="n">
        <f aca="false">COUNTIF((Cycle_3!K$8:K$57),Bilan_Activites!E93)</f>
        <v>0</v>
      </c>
      <c r="K93" s="148" t="n">
        <f aca="false">SUMIFS(Cycle_3!L$8:L$57,Cycle_3!K$8:K$57,Bilan_Activites!E93)</f>
        <v>0</v>
      </c>
      <c r="L93" s="172" t="n">
        <f aca="false">COUNTIF((Cycle_3!N$8:N$57),Bilan_Activites!E93)</f>
        <v>0</v>
      </c>
      <c r="M93" s="172" t="n">
        <f aca="false">SUMIFS(Cycle_3!O$8:O$57,Cycle_3!N$8:N$57,Bilan_Activites!E93)</f>
        <v>0</v>
      </c>
      <c r="N93" s="172" t="n">
        <f aca="false">COUNTIF((Cycle_3!Q$8:Q$57),Bilan_Activites!E93)</f>
        <v>0</v>
      </c>
      <c r="O93" s="172" t="n">
        <f aca="false">SUMIFS(Cycle_3!R$8:R$57,Cycle_3!Q$8:Q$57,Bilan_Activites!E93)</f>
        <v>0</v>
      </c>
      <c r="P93" s="172" t="n">
        <f aca="false">F93+H93+J93+L93+N93</f>
        <v>0</v>
      </c>
      <c r="Q93" s="173" t="n">
        <f aca="false">G93+I93+K93+M93+O93</f>
        <v>0</v>
      </c>
    </row>
    <row r="94" customFormat="false" ht="15.75" hidden="false" customHeight="false" outlineLevel="0" collapsed="false">
      <c r="D94" s="167"/>
      <c r="E94" s="171"/>
      <c r="F94" s="148"/>
      <c r="G94" s="148"/>
      <c r="H94" s="148"/>
      <c r="I94" s="148"/>
      <c r="J94" s="148"/>
      <c r="K94" s="148"/>
      <c r="L94" s="169"/>
      <c r="M94" s="169"/>
      <c r="N94" s="169"/>
      <c r="O94" s="169"/>
      <c r="P94" s="169"/>
      <c r="Q94" s="170"/>
    </row>
    <row r="95" customFormat="false" ht="15.75" hidden="false" customHeight="false" outlineLevel="0" collapsed="false">
      <c r="D95" s="167"/>
      <c r="E95" s="168" t="str">
        <f aca="false">IF(Donnees!D$2="","",Donnees!D$2)</f>
        <v>Champ_2</v>
      </c>
      <c r="F95" s="169" t="n">
        <f aca="false">COUNTIF((Cycle_3!D$8:D$57),E95)</f>
        <v>0</v>
      </c>
      <c r="G95" s="169" t="n">
        <f aca="false">SUMIFS(Cycle_3!F$8:F$57,Cycle_3!D$8:D$57,E95)</f>
        <v>0</v>
      </c>
      <c r="H95" s="169" t="n">
        <f aca="false">COUNTIF((Cycle_3!G$8:G$57),Bilan_Activites!E95)</f>
        <v>0</v>
      </c>
      <c r="I95" s="169" t="n">
        <f aca="false">SUMIFS(Cycle_3!I$8:I$57,Cycle_3!G$8:G$57,Bilan_Activites!E95)</f>
        <v>0</v>
      </c>
      <c r="J95" s="169" t="n">
        <f aca="false">COUNTIF((Cycle_3!J$8:J$57),Bilan_Activites!E95)</f>
        <v>0</v>
      </c>
      <c r="K95" s="169" t="n">
        <f aca="false">SUMIFS(Cycle_3!L$8:L$57,Cycle_3!J$8:J$57,Bilan_Activites!E95)</f>
        <v>0</v>
      </c>
      <c r="L95" s="169" t="n">
        <f aca="false">COUNTIF((Cycle_3!M$8:M$57),Bilan_Activites!E95)</f>
        <v>0</v>
      </c>
      <c r="M95" s="169" t="n">
        <f aca="false">SUMIFS(Cycle_3!O$8:O$57,Cycle_3!M$8:M$57,Bilan_Activites!E95)</f>
        <v>0</v>
      </c>
      <c r="N95" s="169" t="n">
        <f aca="false">COUNTIF((Cycle_3!P$8:P$57),Bilan_Activites!E95)</f>
        <v>0</v>
      </c>
      <c r="O95" s="169" t="n">
        <f aca="false">SUMIFS(Cycle_3!R$8:R$57,Cycle_3!P$8:P$57,Bilan_Activites!E95)</f>
        <v>0</v>
      </c>
      <c r="P95" s="169" t="n">
        <f aca="false">F95+H95+J95+L95+N95</f>
        <v>0</v>
      </c>
      <c r="Q95" s="170" t="n">
        <f aca="false">G95+I95+K95+M95+O95</f>
        <v>0</v>
      </c>
    </row>
    <row r="96" customFormat="false" ht="15.75" hidden="false" customHeight="false" outlineLevel="0" collapsed="false">
      <c r="D96" s="167" t="n">
        <v>1</v>
      </c>
      <c r="E96" s="171" t="str">
        <f aca="false">IF(Donnees!D4="","",Donnees!D4)</f>
        <v>Activité de glisse</v>
      </c>
      <c r="F96" s="148" t="n">
        <f aca="false">COUNTIF((Cycle_3!E$8:E$57),E96)</f>
        <v>0</v>
      </c>
      <c r="G96" s="148" t="n">
        <f aca="false">SUMIFS(Cycle_3!F$8:F$57,Cycle_3!E$8:E$57,E96)</f>
        <v>0</v>
      </c>
      <c r="H96" s="148" t="n">
        <f aca="false">COUNTIF((Cycle_3!H$8:H$57),Bilan_Activites!E96)</f>
        <v>0</v>
      </c>
      <c r="I96" s="148" t="n">
        <f aca="false">SUMIFS(Cycle_3!I$8:I$57,Cycle_3!H$8:H$57,Bilan_Activites!E96)</f>
        <v>0</v>
      </c>
      <c r="J96" s="148" t="n">
        <f aca="false">COUNTIF((Cycle_3!K$8:K$57),Bilan_Activites!E96)</f>
        <v>0</v>
      </c>
      <c r="K96" s="148" t="n">
        <f aca="false">SUMIFS(Cycle_3!L$8:L$57,Cycle_3!K$8:K$57,Bilan_Activites!E96)</f>
        <v>0</v>
      </c>
      <c r="L96" s="172" t="n">
        <f aca="false">COUNTIF((Cycle_3!N$8:N$57),Bilan_Activites!E96)</f>
        <v>0</v>
      </c>
      <c r="M96" s="172" t="n">
        <f aca="false">SUMIFS(Cycle_3!O$8:O$57,Cycle_3!N$8:N$57,Bilan_Activites!E96)</f>
        <v>0</v>
      </c>
      <c r="N96" s="172" t="n">
        <f aca="false">COUNTIF((Cycle_3!Q$8:Q$57),Bilan_Activites!E96)</f>
        <v>0</v>
      </c>
      <c r="O96" s="172" t="n">
        <f aca="false">SUMIFS(Cycle_3!R$8:R$57,Cycle_3!Q$8:Q$57,Bilan_Activites!E96)</f>
        <v>0</v>
      </c>
      <c r="P96" s="172" t="n">
        <f aca="false">F96+H96+J96+L96+N96</f>
        <v>0</v>
      </c>
      <c r="Q96" s="173" t="n">
        <f aca="false">G96+I96+K96+M96+O96</f>
        <v>0</v>
      </c>
    </row>
    <row r="97" customFormat="false" ht="15.75" hidden="false" customHeight="false" outlineLevel="0" collapsed="false">
      <c r="D97" s="167" t="n">
        <v>2</v>
      </c>
      <c r="E97" s="171" t="str">
        <f aca="false">IF(Donnees!D5="","",Donnees!D5)</f>
        <v>Activité nautique</v>
      </c>
      <c r="F97" s="148" t="n">
        <f aca="false">COUNTIF((Cycle_3!E$8:E$57),E97)</f>
        <v>0</v>
      </c>
      <c r="G97" s="148" t="n">
        <f aca="false">SUMIFS(Cycle_3!F$8:F$57,Cycle_3!E$8:E$57,E97)</f>
        <v>0</v>
      </c>
      <c r="H97" s="148" t="n">
        <f aca="false">COUNTIF((Cycle_3!H$8:H$57),Bilan_Activites!E97)</f>
        <v>0</v>
      </c>
      <c r="I97" s="148" t="n">
        <f aca="false">SUMIFS(Cycle_3!I$8:I$57,Cycle_3!H$8:H$57,Bilan_Activites!E97)</f>
        <v>0</v>
      </c>
      <c r="J97" s="148" t="n">
        <f aca="false">COUNTIF((Cycle_3!K$8:K$57),Bilan_Activites!E97)</f>
        <v>0</v>
      </c>
      <c r="K97" s="148" t="n">
        <f aca="false">SUMIFS(Cycle_3!L$8:L$57,Cycle_3!K$8:K$57,Bilan_Activites!E97)</f>
        <v>0</v>
      </c>
      <c r="L97" s="172" t="n">
        <f aca="false">COUNTIF((Cycle_3!N$8:N$57),Bilan_Activites!E97)</f>
        <v>0</v>
      </c>
      <c r="M97" s="172" t="n">
        <f aca="false">SUMIFS(Cycle_3!O$8:O$57,Cycle_3!N$8:N$57,Bilan_Activites!E97)</f>
        <v>0</v>
      </c>
      <c r="N97" s="172" t="n">
        <f aca="false">COUNTIF((Cycle_3!Q$8:Q$57),Bilan_Activites!E97)</f>
        <v>0</v>
      </c>
      <c r="O97" s="172" t="n">
        <f aca="false">SUMIFS(Cycle_3!R$8:R$57,Cycle_3!Q$8:Q$57,Bilan_Activites!E97)</f>
        <v>0</v>
      </c>
      <c r="P97" s="172" t="n">
        <f aca="false">F97+H97+J97+L97+N97</f>
        <v>0</v>
      </c>
      <c r="Q97" s="173" t="n">
        <f aca="false">G97+I97+K97+M97+O97</f>
        <v>0</v>
      </c>
    </row>
    <row r="98" customFormat="false" ht="15.75" hidden="false" customHeight="false" outlineLevel="0" collapsed="false">
      <c r="D98" s="167" t="n">
        <v>3</v>
      </c>
      <c r="E98" s="171" t="str">
        <f aca="false">IF(Donnees!D6="","",Donnees!D6)</f>
        <v>Activité équestre</v>
      </c>
      <c r="F98" s="148" t="n">
        <f aca="false">COUNTIF((Cycle_3!E$8:E$57),E98)</f>
        <v>0</v>
      </c>
      <c r="G98" s="148" t="n">
        <f aca="false">SUMIFS(Cycle_3!F$8:F$57,Cycle_3!E$8:E$57,E98)</f>
        <v>0</v>
      </c>
      <c r="H98" s="148" t="n">
        <f aca="false">COUNTIF((Cycle_3!H$8:H$57),Bilan_Activites!E98)</f>
        <v>0</v>
      </c>
      <c r="I98" s="148" t="n">
        <f aca="false">SUMIFS(Cycle_3!I$8:I$57,Cycle_3!H$8:H$57,Bilan_Activites!E98)</f>
        <v>0</v>
      </c>
      <c r="J98" s="148" t="n">
        <f aca="false">COUNTIF((Cycle_3!K$8:K$57),Bilan_Activites!E98)</f>
        <v>0</v>
      </c>
      <c r="K98" s="148" t="n">
        <f aca="false">SUMIFS(Cycle_3!L$8:L$57,Cycle_3!K$8:K$57,Bilan_Activites!E98)</f>
        <v>0</v>
      </c>
      <c r="L98" s="172" t="n">
        <f aca="false">COUNTIF((Cycle_3!N$8:N$57),Bilan_Activites!E98)</f>
        <v>0</v>
      </c>
      <c r="M98" s="172" t="n">
        <f aca="false">SUMIFS(Cycle_3!O$8:O$57,Cycle_3!N$8:N$57,Bilan_Activites!E98)</f>
        <v>0</v>
      </c>
      <c r="N98" s="172" t="n">
        <f aca="false">COUNTIF((Cycle_3!Q$8:Q$57),Bilan_Activites!E98)</f>
        <v>0</v>
      </c>
      <c r="O98" s="172" t="n">
        <f aca="false">SUMIFS(Cycle_3!R$8:R$57,Cycle_3!Q$8:Q$57,Bilan_Activites!E98)</f>
        <v>0</v>
      </c>
      <c r="P98" s="172" t="n">
        <f aca="false">F98+H98+J98+L98+N98</f>
        <v>0</v>
      </c>
      <c r="Q98" s="173" t="n">
        <f aca="false">G98+I98+K98+M98+O98</f>
        <v>0</v>
      </c>
    </row>
    <row r="99" customFormat="false" ht="15.75" hidden="false" customHeight="false" outlineLevel="0" collapsed="false">
      <c r="D99" s="167" t="n">
        <v>4</v>
      </c>
      <c r="E99" s="171" t="str">
        <f aca="false">IF(Donnees!D7="","",Donnees!D7)</f>
        <v>Parcours d'orientation</v>
      </c>
      <c r="F99" s="148" t="n">
        <f aca="false">COUNTIF((Cycle_3!E$8:E$57),E99)</f>
        <v>0</v>
      </c>
      <c r="G99" s="148" t="n">
        <f aca="false">SUMIFS(Cycle_3!F$8:F$57,Cycle_3!E$8:E$57,E99)</f>
        <v>0</v>
      </c>
      <c r="H99" s="148" t="n">
        <f aca="false">COUNTIF((Cycle_3!H$8:H$57),Bilan_Activites!E99)</f>
        <v>0</v>
      </c>
      <c r="I99" s="148" t="n">
        <f aca="false">SUMIFS(Cycle_3!I$8:I$57,Cycle_3!H$8:H$57,Bilan_Activites!E99)</f>
        <v>0</v>
      </c>
      <c r="J99" s="148" t="n">
        <f aca="false">COUNTIF((Cycle_3!K$8:K$57),Bilan_Activites!E99)</f>
        <v>0</v>
      </c>
      <c r="K99" s="148" t="n">
        <f aca="false">SUMIFS(Cycle_3!L$8:L$57,Cycle_3!K$8:K$57,Bilan_Activites!E99)</f>
        <v>0</v>
      </c>
      <c r="L99" s="172" t="n">
        <f aca="false">COUNTIF((Cycle_3!N$8:N$57),Bilan_Activites!E99)</f>
        <v>0</v>
      </c>
      <c r="M99" s="172" t="n">
        <f aca="false">SUMIFS(Cycle_3!O$8:O$57,Cycle_3!N$8:N$57,Bilan_Activites!E99)</f>
        <v>0</v>
      </c>
      <c r="N99" s="172" t="n">
        <f aca="false">COUNTIF((Cycle_3!Q$8:Q$57),Bilan_Activites!E99)</f>
        <v>0</v>
      </c>
      <c r="O99" s="172" t="n">
        <f aca="false">SUMIFS(Cycle_3!R$8:R$57,Cycle_3!Q$8:Q$57,Bilan_Activites!E99)</f>
        <v>0</v>
      </c>
      <c r="P99" s="172" t="n">
        <f aca="false">F99+H99+J99+L99+N99</f>
        <v>0</v>
      </c>
      <c r="Q99" s="173" t="n">
        <f aca="false">G99+I99+K99+M99+O99</f>
        <v>0</v>
      </c>
    </row>
    <row r="100" customFormat="false" ht="15.75" hidden="false" customHeight="false" outlineLevel="0" collapsed="false">
      <c r="D100" s="167" t="n">
        <v>5</v>
      </c>
      <c r="E100" s="171" t="str">
        <f aca="false">IF(Donnees!D8="","",Donnees!D8)</f>
        <v>Parcours d'escalade</v>
      </c>
      <c r="F100" s="148" t="n">
        <f aca="false">COUNTIF((Cycle_3!E$8:E$57),E100)</f>
        <v>0</v>
      </c>
      <c r="G100" s="148" t="n">
        <f aca="false">SUMIFS(Cycle_3!F$8:F$57,Cycle_3!E$8:E$57,E100)</f>
        <v>0</v>
      </c>
      <c r="H100" s="148" t="n">
        <f aca="false">COUNTIF((Cycle_3!H$8:H$57),Bilan_Activites!E100)</f>
        <v>0</v>
      </c>
      <c r="I100" s="148" t="n">
        <f aca="false">SUMIFS(Cycle_3!I$8:I$57,Cycle_3!H$8:H$57,Bilan_Activites!E100)</f>
        <v>0</v>
      </c>
      <c r="J100" s="148" t="n">
        <f aca="false">COUNTIF((Cycle_3!K$8:K$57),Bilan_Activites!E100)</f>
        <v>0</v>
      </c>
      <c r="K100" s="148" t="n">
        <f aca="false">SUMIFS(Cycle_3!L$8:L$57,Cycle_3!K$8:K$57,Bilan_Activites!E100)</f>
        <v>0</v>
      </c>
      <c r="L100" s="172" t="n">
        <f aca="false">COUNTIF((Cycle_3!N$8:N$57),Bilan_Activites!E100)</f>
        <v>0</v>
      </c>
      <c r="M100" s="172" t="n">
        <f aca="false">SUMIFS(Cycle_3!O$8:O$57,Cycle_3!N$8:N$57,Bilan_Activites!E100)</f>
        <v>0</v>
      </c>
      <c r="N100" s="172" t="n">
        <f aca="false">COUNTIF((Cycle_3!Q$8:Q$57),Bilan_Activites!E100)</f>
        <v>0</v>
      </c>
      <c r="O100" s="172" t="n">
        <f aca="false">SUMIFS(Cycle_3!R$8:R$57,Cycle_3!Q$8:Q$57,Bilan_Activites!E100)</f>
        <v>0</v>
      </c>
      <c r="P100" s="172" t="n">
        <f aca="false">F100+H100+J100+L100+N100</f>
        <v>0</v>
      </c>
      <c r="Q100" s="173" t="n">
        <f aca="false">G100+I100+K100+M100+O100</f>
        <v>0</v>
      </c>
    </row>
    <row r="101" customFormat="false" ht="15.75" hidden="false" customHeight="false" outlineLevel="0" collapsed="false">
      <c r="D101" s="167" t="n">
        <v>6</v>
      </c>
      <c r="E101" s="171" t="str">
        <f aca="false">IF(Donnees!D9="","",Donnees!D9)</f>
        <v>Savoir Nager</v>
      </c>
      <c r="F101" s="148" t="n">
        <f aca="false">COUNTIF((Cycle_3!E$8:E$57),E101)</f>
        <v>0</v>
      </c>
      <c r="G101" s="148" t="n">
        <f aca="false">SUMIFS(Cycle_3!F$8:F$57,Cycle_3!E$8:E$57,E101)</f>
        <v>0</v>
      </c>
      <c r="H101" s="148" t="n">
        <f aca="false">COUNTIF((Cycle_3!H$8:H$57),Bilan_Activites!E101)</f>
        <v>0</v>
      </c>
      <c r="I101" s="148" t="n">
        <f aca="false">SUMIFS(Cycle_3!I$8:I$57,Cycle_3!H$8:H$57,Bilan_Activites!E101)</f>
        <v>0</v>
      </c>
      <c r="J101" s="148" t="n">
        <f aca="false">COUNTIF((Cycle_3!K$8:K$57),Bilan_Activites!E101)</f>
        <v>0</v>
      </c>
      <c r="K101" s="148" t="n">
        <f aca="false">SUMIFS(Cycle_3!L$8:L$57,Cycle_3!K$8:K$57,Bilan_Activites!E101)</f>
        <v>0</v>
      </c>
      <c r="L101" s="172" t="n">
        <f aca="false">COUNTIF((Cycle_3!N$8:N$57),Bilan_Activites!E101)</f>
        <v>0</v>
      </c>
      <c r="M101" s="172" t="n">
        <f aca="false">SUMIFS(Cycle_3!O$8:O$57,Cycle_3!N$8:N$57,Bilan_Activites!E101)</f>
        <v>0</v>
      </c>
      <c r="N101" s="172" t="n">
        <f aca="false">COUNTIF((Cycle_3!Q$8:Q$57),Bilan_Activites!E101)</f>
        <v>0</v>
      </c>
      <c r="O101" s="172" t="n">
        <f aca="false">SUMIFS(Cycle_3!R$8:R$57,Cycle_3!Q$8:Q$57,Bilan_Activites!E101)</f>
        <v>0</v>
      </c>
      <c r="P101" s="172" t="n">
        <f aca="false">F101+H101+J101+L101+N101</f>
        <v>0</v>
      </c>
      <c r="Q101" s="173" t="n">
        <f aca="false">G101+I101+K101+M101+O101</f>
        <v>0</v>
      </c>
    </row>
    <row r="102" customFormat="false" ht="15.75" hidden="false" customHeight="false" outlineLevel="0" collapsed="false">
      <c r="D102" s="167" t="n">
        <v>7</v>
      </c>
      <c r="E102" s="171" t="str">
        <f aca="false">IF(Donnees!D10="","",Donnees!D10)</f>
        <v>Autres</v>
      </c>
      <c r="F102" s="148" t="n">
        <f aca="false">COUNTIF((Cycle_3!E$8:E$57),E102)</f>
        <v>0</v>
      </c>
      <c r="G102" s="148" t="n">
        <f aca="false">SUMIFS(Cycle_3!F$8:F$57,Cycle_3!E$8:E$57,E102)</f>
        <v>0</v>
      </c>
      <c r="H102" s="148" t="n">
        <f aca="false">COUNTIF((Cycle_3!H$8:H$57),Bilan_Activites!E102)</f>
        <v>0</v>
      </c>
      <c r="I102" s="148" t="n">
        <f aca="false">SUMIFS(Cycle_3!I$8:I$57,Cycle_3!H$8:H$57,Bilan_Activites!E102)</f>
        <v>0</v>
      </c>
      <c r="J102" s="148" t="n">
        <f aca="false">COUNTIF((Cycle_3!K$8:K$57),Bilan_Activites!E102)</f>
        <v>0</v>
      </c>
      <c r="K102" s="148" t="n">
        <f aca="false">SUMIFS(Cycle_3!L$8:L$57,Cycle_3!K$8:K$57,Bilan_Activites!E102)</f>
        <v>0</v>
      </c>
      <c r="L102" s="172" t="n">
        <f aca="false">COUNTIF((Cycle_3!N$8:N$57),Bilan_Activites!E102)</f>
        <v>0</v>
      </c>
      <c r="M102" s="172" t="n">
        <f aca="false">SUMIFS(Cycle_3!O$8:O$57,Cycle_3!N$8:N$57,Bilan_Activites!E102)</f>
        <v>0</v>
      </c>
      <c r="N102" s="172" t="n">
        <f aca="false">COUNTIF((Cycle_3!Q$8:Q$57),Bilan_Activites!E102)</f>
        <v>0</v>
      </c>
      <c r="O102" s="172" t="n">
        <f aca="false">SUMIFS(Cycle_3!R$8:R$57,Cycle_3!Q$8:Q$57,Bilan_Activites!E102)</f>
        <v>0</v>
      </c>
      <c r="P102" s="172" t="n">
        <f aca="false">F102+H102+J102+L102+N102</f>
        <v>0</v>
      </c>
      <c r="Q102" s="173" t="n">
        <f aca="false">G102+I102+K102+M102+O102</f>
        <v>0</v>
      </c>
    </row>
    <row r="103" customFormat="false" ht="15.75" hidden="false" customHeight="false" outlineLevel="0" collapsed="false">
      <c r="D103" s="167" t="n">
        <v>8</v>
      </c>
      <c r="E103" s="171" t="str">
        <f aca="false">IF(Donnees!D11="","",Donnees!D11)</f>
        <v/>
      </c>
      <c r="F103" s="148" t="n">
        <f aca="false">COUNTIF((Cycle_3!E$8:E$57),E103)</f>
        <v>0</v>
      </c>
      <c r="G103" s="148" t="n">
        <f aca="false">SUMIFS(Cycle_3!F$8:F$57,Cycle_3!E$8:E$57,E103)</f>
        <v>0</v>
      </c>
      <c r="H103" s="148" t="n">
        <f aca="false">COUNTIF((Cycle_3!H$8:H$57),Bilan_Activites!E103)</f>
        <v>0</v>
      </c>
      <c r="I103" s="148" t="n">
        <f aca="false">SUMIFS(Cycle_3!I$8:I$57,Cycle_3!H$8:H$57,Bilan_Activites!E103)</f>
        <v>0</v>
      </c>
      <c r="J103" s="148" t="n">
        <f aca="false">COUNTIF((Cycle_3!K$8:K$57),Bilan_Activites!E103)</f>
        <v>0</v>
      </c>
      <c r="K103" s="148" t="n">
        <f aca="false">SUMIFS(Cycle_3!L$8:L$57,Cycle_3!K$8:K$57,Bilan_Activites!E103)</f>
        <v>0</v>
      </c>
      <c r="L103" s="172" t="n">
        <f aca="false">COUNTIF((Cycle_3!N$8:N$57),Bilan_Activites!E103)</f>
        <v>0</v>
      </c>
      <c r="M103" s="172" t="n">
        <f aca="false">SUMIFS(Cycle_3!O$8:O$57,Cycle_3!N$8:N$57,Bilan_Activites!E103)</f>
        <v>0</v>
      </c>
      <c r="N103" s="172" t="n">
        <f aca="false">COUNTIF((Cycle_3!Q$8:Q$57),Bilan_Activites!E103)</f>
        <v>0</v>
      </c>
      <c r="O103" s="172" t="n">
        <f aca="false">SUMIFS(Cycle_3!R$8:R$57,Cycle_3!Q$8:Q$57,Bilan_Activites!E103)</f>
        <v>0</v>
      </c>
      <c r="P103" s="172" t="n">
        <f aca="false">F103+H103+J103+L103+N103</f>
        <v>0</v>
      </c>
      <c r="Q103" s="173" t="n">
        <f aca="false">G103+I103+K103+M103+O103</f>
        <v>0</v>
      </c>
    </row>
    <row r="104" customFormat="false" ht="15.75" hidden="false" customHeight="false" outlineLevel="0" collapsed="false">
      <c r="D104" s="167" t="n">
        <v>9</v>
      </c>
      <c r="E104" s="171" t="str">
        <f aca="false">IF(Donnees!D12="","",Donnees!D12)</f>
        <v/>
      </c>
      <c r="F104" s="148" t="n">
        <f aca="false">COUNTIF((Cycle_3!E$8:E$57),E104)</f>
        <v>0</v>
      </c>
      <c r="G104" s="148" t="n">
        <f aca="false">SUMIFS(Cycle_3!F$8:F$57,Cycle_3!E$8:E$57,E104)</f>
        <v>0</v>
      </c>
      <c r="H104" s="148" t="n">
        <f aca="false">COUNTIF((Cycle_3!H$8:H$57),Bilan_Activites!E104)</f>
        <v>0</v>
      </c>
      <c r="I104" s="148" t="n">
        <f aca="false">SUMIFS(Cycle_3!I$8:I$57,Cycle_3!H$8:H$57,Bilan_Activites!E104)</f>
        <v>0</v>
      </c>
      <c r="J104" s="148" t="n">
        <f aca="false">COUNTIF((Cycle_3!K$8:K$57),Bilan_Activites!E104)</f>
        <v>0</v>
      </c>
      <c r="K104" s="148" t="n">
        <f aca="false">SUMIFS(Cycle_3!L$8:L$57,Cycle_3!K$8:K$57,Bilan_Activites!E104)</f>
        <v>0</v>
      </c>
      <c r="L104" s="172" t="n">
        <f aca="false">COUNTIF((Cycle_3!N$8:N$57),Bilan_Activites!E104)</f>
        <v>0</v>
      </c>
      <c r="M104" s="172" t="n">
        <f aca="false">SUMIFS(Cycle_3!O$8:O$57,Cycle_3!N$8:N$57,Bilan_Activites!E104)</f>
        <v>0</v>
      </c>
      <c r="N104" s="172" t="n">
        <f aca="false">COUNTIF((Cycle_3!Q$8:Q$57),Bilan_Activites!E104)</f>
        <v>0</v>
      </c>
      <c r="O104" s="172" t="n">
        <f aca="false">SUMIFS(Cycle_3!R$8:R$57,Cycle_3!Q$8:Q$57,Bilan_Activites!E104)</f>
        <v>0</v>
      </c>
      <c r="P104" s="172" t="n">
        <f aca="false">F104+H104+J104+L104+N104</f>
        <v>0</v>
      </c>
      <c r="Q104" s="173" t="n">
        <f aca="false">G104+I104+K104+M104+O104</f>
        <v>0</v>
      </c>
    </row>
    <row r="105" customFormat="false" ht="15.75" hidden="false" customHeight="false" outlineLevel="0" collapsed="false">
      <c r="D105" s="167" t="n">
        <v>10</v>
      </c>
      <c r="E105" s="171" t="str">
        <f aca="false">IF(Donnees!D13="","",Donnees!D13)</f>
        <v/>
      </c>
      <c r="F105" s="148" t="n">
        <f aca="false">COUNTIF((Cycle_3!E$8:E$57),E105)</f>
        <v>0</v>
      </c>
      <c r="G105" s="148" t="n">
        <f aca="false">SUMIFS(Cycle_3!F$8:F$57,Cycle_3!E$8:E$57,E105)</f>
        <v>0</v>
      </c>
      <c r="H105" s="148" t="n">
        <f aca="false">COUNTIF((Cycle_3!H$8:H$57),Bilan_Activites!E105)</f>
        <v>0</v>
      </c>
      <c r="I105" s="148" t="n">
        <f aca="false">SUMIFS(Cycle_3!I$8:I$57,Cycle_3!H$8:H$57,Bilan_Activites!E105)</f>
        <v>0</v>
      </c>
      <c r="J105" s="148" t="n">
        <f aca="false">COUNTIF((Cycle_3!K$8:K$57),Bilan_Activites!E105)</f>
        <v>0</v>
      </c>
      <c r="K105" s="148" t="n">
        <f aca="false">SUMIFS(Cycle_3!L$8:L$57,Cycle_3!K$8:K$57,Bilan_Activites!E105)</f>
        <v>0</v>
      </c>
      <c r="L105" s="172" t="n">
        <f aca="false">COUNTIF((Cycle_3!N$8:N$57),Bilan_Activites!E105)</f>
        <v>0</v>
      </c>
      <c r="M105" s="172" t="n">
        <f aca="false">SUMIFS(Cycle_3!O$8:O$57,Cycle_3!N$8:N$57,Bilan_Activites!E105)</f>
        <v>0</v>
      </c>
      <c r="N105" s="172" t="n">
        <f aca="false">COUNTIF((Cycle_3!Q$8:Q$57),Bilan_Activites!E105)</f>
        <v>0</v>
      </c>
      <c r="O105" s="172" t="n">
        <f aca="false">SUMIFS(Cycle_3!R$8:R$57,Cycle_3!Q$8:Q$57,Bilan_Activites!E105)</f>
        <v>0</v>
      </c>
      <c r="P105" s="172" t="n">
        <f aca="false">F105+H105+J105+L105+N105</f>
        <v>0</v>
      </c>
      <c r="Q105" s="173" t="n">
        <f aca="false">G105+I105+K105+M105+O105</f>
        <v>0</v>
      </c>
    </row>
    <row r="106" customFormat="false" ht="15.75" hidden="false" customHeight="false" outlineLevel="0" collapsed="false">
      <c r="D106" s="167" t="n">
        <v>11</v>
      </c>
      <c r="E106" s="171" t="str">
        <f aca="false">IF(Donnees!D14="","",Donnees!D14)</f>
        <v/>
      </c>
      <c r="F106" s="148" t="n">
        <f aca="false">COUNTIF((Cycle_3!E$8:E$57),E106)</f>
        <v>0</v>
      </c>
      <c r="G106" s="148" t="n">
        <f aca="false">SUMIFS(Cycle_3!F$8:F$57,Cycle_3!E$8:E$57,E106)</f>
        <v>0</v>
      </c>
      <c r="H106" s="148" t="n">
        <f aca="false">COUNTIF((Cycle_3!H$8:H$57),Bilan_Activites!E106)</f>
        <v>0</v>
      </c>
      <c r="I106" s="148" t="n">
        <f aca="false">SUMIFS(Cycle_3!I$8:I$57,Cycle_3!H$8:H$57,Bilan_Activites!E106)</f>
        <v>0</v>
      </c>
      <c r="J106" s="148" t="n">
        <f aca="false">COUNTIF((Cycle_3!K$8:K$57),Bilan_Activites!E106)</f>
        <v>0</v>
      </c>
      <c r="K106" s="148" t="n">
        <f aca="false">SUMIFS(Cycle_3!L$8:L$57,Cycle_3!K$8:K$57,Bilan_Activites!E106)</f>
        <v>0</v>
      </c>
      <c r="L106" s="172" t="n">
        <f aca="false">COUNTIF((Cycle_3!N$8:N$57),Bilan_Activites!E106)</f>
        <v>0</v>
      </c>
      <c r="M106" s="172" t="n">
        <f aca="false">SUMIFS(Cycle_3!O$8:O$57,Cycle_3!N$8:N$57,Bilan_Activites!E106)</f>
        <v>0</v>
      </c>
      <c r="N106" s="172" t="n">
        <f aca="false">COUNTIF((Cycle_3!Q$8:Q$57),Bilan_Activites!E106)</f>
        <v>0</v>
      </c>
      <c r="O106" s="172" t="n">
        <f aca="false">SUMIFS(Cycle_3!R$8:R$57,Cycle_3!Q$8:Q$57,Bilan_Activites!E106)</f>
        <v>0</v>
      </c>
      <c r="P106" s="172" t="n">
        <f aca="false">F106+H106+J106+L106+N106</f>
        <v>0</v>
      </c>
      <c r="Q106" s="173" t="n">
        <f aca="false">G106+I106+K106+M106+O106</f>
        <v>0</v>
      </c>
    </row>
    <row r="107" customFormat="false" ht="15.75" hidden="false" customHeight="false" outlineLevel="0" collapsed="false">
      <c r="D107" s="167" t="n">
        <v>12</v>
      </c>
      <c r="E107" s="171" t="str">
        <f aca="false">IF(Donnees!D15="","",Donnees!D15)</f>
        <v/>
      </c>
      <c r="F107" s="148" t="n">
        <f aca="false">COUNTIF((Cycle_3!E$8:E$57),E107)</f>
        <v>0</v>
      </c>
      <c r="G107" s="148" t="n">
        <f aca="false">SUMIFS(Cycle_3!F$8:F$57,Cycle_3!E$8:E$57,E107)</f>
        <v>0</v>
      </c>
      <c r="H107" s="148" t="n">
        <f aca="false">COUNTIF((Cycle_3!H$8:H$57),Bilan_Activites!E107)</f>
        <v>0</v>
      </c>
      <c r="I107" s="148" t="n">
        <f aca="false">SUMIFS(Cycle_3!I$8:I$57,Cycle_3!H$8:H$57,Bilan_Activites!E107)</f>
        <v>0</v>
      </c>
      <c r="J107" s="148" t="n">
        <f aca="false">COUNTIF((Cycle_3!K$8:K$57),Bilan_Activites!E107)</f>
        <v>0</v>
      </c>
      <c r="K107" s="148" t="n">
        <f aca="false">SUMIFS(Cycle_3!L$8:L$57,Cycle_3!K$8:K$57,Bilan_Activites!E107)</f>
        <v>0</v>
      </c>
      <c r="L107" s="172" t="n">
        <f aca="false">COUNTIF((Cycle_3!N$8:N$57),Bilan_Activites!E107)</f>
        <v>0</v>
      </c>
      <c r="M107" s="172" t="n">
        <f aca="false">SUMIFS(Cycle_3!O$8:O$57,Cycle_3!N$8:N$57,Bilan_Activites!E107)</f>
        <v>0</v>
      </c>
      <c r="N107" s="172" t="n">
        <f aca="false">COUNTIF((Cycle_3!Q$8:Q$57),Bilan_Activites!E107)</f>
        <v>0</v>
      </c>
      <c r="O107" s="172" t="n">
        <f aca="false">SUMIFS(Cycle_3!R$8:R$57,Cycle_3!Q$8:Q$57,Bilan_Activites!E107)</f>
        <v>0</v>
      </c>
      <c r="P107" s="172" t="n">
        <f aca="false">F107+H107+J107+L107+N107</f>
        <v>0</v>
      </c>
      <c r="Q107" s="173" t="n">
        <f aca="false">G107+I107+K107+M107+O107</f>
        <v>0</v>
      </c>
    </row>
    <row r="108" customFormat="false" ht="15.75" hidden="false" customHeight="false" outlineLevel="0" collapsed="false">
      <c r="D108" s="167" t="n">
        <v>13</v>
      </c>
      <c r="E108" s="171" t="str">
        <f aca="false">IF(Donnees!D16="","",Donnees!D16)</f>
        <v/>
      </c>
      <c r="F108" s="148" t="n">
        <f aca="false">COUNTIF((Cycle_3!E$8:E$57),E108)</f>
        <v>0</v>
      </c>
      <c r="G108" s="148" t="n">
        <f aca="false">SUMIFS(Cycle_3!F$8:F$57,Cycle_3!E$8:E$57,E108)</f>
        <v>0</v>
      </c>
      <c r="H108" s="148" t="n">
        <f aca="false">COUNTIF((Cycle_3!H$8:H$57),Bilan_Activites!E108)</f>
        <v>0</v>
      </c>
      <c r="I108" s="148" t="n">
        <f aca="false">SUMIFS(Cycle_3!I$8:I$57,Cycle_3!H$8:H$57,Bilan_Activites!E108)</f>
        <v>0</v>
      </c>
      <c r="J108" s="148" t="n">
        <f aca="false">COUNTIF((Cycle_3!K$8:K$57),Bilan_Activites!E108)</f>
        <v>0</v>
      </c>
      <c r="K108" s="148" t="n">
        <f aca="false">SUMIFS(Cycle_3!L$8:L$57,Cycle_3!K$8:K$57,Bilan_Activites!E108)</f>
        <v>0</v>
      </c>
      <c r="L108" s="172" t="n">
        <f aca="false">COUNTIF((Cycle_3!N$8:N$57),Bilan_Activites!E108)</f>
        <v>0</v>
      </c>
      <c r="M108" s="172" t="n">
        <f aca="false">SUMIFS(Cycle_3!O$8:O$57,Cycle_3!N$8:N$57,Bilan_Activites!E108)</f>
        <v>0</v>
      </c>
      <c r="N108" s="172" t="n">
        <f aca="false">COUNTIF((Cycle_3!Q$8:Q$57),Bilan_Activites!E108)</f>
        <v>0</v>
      </c>
      <c r="O108" s="172" t="n">
        <f aca="false">SUMIFS(Cycle_3!R$8:R$57,Cycle_3!Q$8:Q$57,Bilan_Activites!E108)</f>
        <v>0</v>
      </c>
      <c r="P108" s="172" t="n">
        <f aca="false">F108+H108+J108+L108+N108</f>
        <v>0</v>
      </c>
      <c r="Q108" s="173" t="n">
        <f aca="false">G108+I108+K108+M108+O108</f>
        <v>0</v>
      </c>
    </row>
    <row r="109" customFormat="false" ht="15.75" hidden="false" customHeight="false" outlineLevel="0" collapsed="false">
      <c r="D109" s="167" t="n">
        <v>14</v>
      </c>
      <c r="E109" s="171" t="str">
        <f aca="false">IF(Donnees!D17="","",Donnees!D17)</f>
        <v/>
      </c>
      <c r="F109" s="148" t="n">
        <f aca="false">COUNTIF((Cycle_3!E$8:E$57),E109)</f>
        <v>0</v>
      </c>
      <c r="G109" s="148" t="n">
        <f aca="false">SUMIFS(Cycle_3!F$8:F$57,Cycle_3!E$8:E$57,E109)</f>
        <v>0</v>
      </c>
      <c r="H109" s="148" t="n">
        <f aca="false">COUNTIF((Cycle_3!H$8:H$57),Bilan_Activites!E109)</f>
        <v>0</v>
      </c>
      <c r="I109" s="148" t="n">
        <f aca="false">SUMIFS(Cycle_3!I$8:I$57,Cycle_3!H$8:H$57,Bilan_Activites!E109)</f>
        <v>0</v>
      </c>
      <c r="J109" s="148" t="n">
        <f aca="false">COUNTIF((Cycle_3!K$8:K$57),Bilan_Activites!E109)</f>
        <v>0</v>
      </c>
      <c r="K109" s="148" t="n">
        <f aca="false">SUMIFS(Cycle_3!L$8:L$57,Cycle_3!K$8:K$57,Bilan_Activites!E109)</f>
        <v>0</v>
      </c>
      <c r="L109" s="172" t="n">
        <f aca="false">COUNTIF((Cycle_3!N$8:N$57),Bilan_Activites!E109)</f>
        <v>0</v>
      </c>
      <c r="M109" s="172" t="n">
        <f aca="false">SUMIFS(Cycle_3!O$8:O$57,Cycle_3!N$8:N$57,Bilan_Activites!E109)</f>
        <v>0</v>
      </c>
      <c r="N109" s="172" t="n">
        <f aca="false">COUNTIF((Cycle_3!Q$8:Q$57),Bilan_Activites!E109)</f>
        <v>0</v>
      </c>
      <c r="O109" s="172" t="n">
        <f aca="false">SUMIFS(Cycle_3!R$8:R$57,Cycle_3!Q$8:Q$57,Bilan_Activites!E109)</f>
        <v>0</v>
      </c>
      <c r="P109" s="172" t="n">
        <f aca="false">F109+H109+J109+L109+N109</f>
        <v>0</v>
      </c>
      <c r="Q109" s="173" t="n">
        <f aca="false">G109+I109+K109+M109+O109</f>
        <v>0</v>
      </c>
    </row>
    <row r="110" customFormat="false" ht="15.75" hidden="false" customHeight="false" outlineLevel="0" collapsed="false">
      <c r="D110" s="167" t="n">
        <v>15</v>
      </c>
      <c r="E110" s="171" t="str">
        <f aca="false">IF(Donnees!D18="","",Donnees!D18)</f>
        <v/>
      </c>
      <c r="F110" s="148" t="n">
        <f aca="false">COUNTIF((Cycle_3!E$8:E$57),E110)</f>
        <v>0</v>
      </c>
      <c r="G110" s="148" t="n">
        <f aca="false">SUMIFS(Cycle_3!F$8:F$57,Cycle_3!E$8:E$57,E110)</f>
        <v>0</v>
      </c>
      <c r="H110" s="148" t="n">
        <f aca="false">COUNTIF((Cycle_3!H$8:H$57),Bilan_Activites!E110)</f>
        <v>0</v>
      </c>
      <c r="I110" s="148" t="n">
        <f aca="false">SUMIFS(Cycle_3!I$8:I$57,Cycle_3!H$8:H$57,Bilan_Activites!E110)</f>
        <v>0</v>
      </c>
      <c r="J110" s="148" t="n">
        <f aca="false">COUNTIF((Cycle_3!K$8:K$57),Bilan_Activites!E110)</f>
        <v>0</v>
      </c>
      <c r="K110" s="148" t="n">
        <f aca="false">SUMIFS(Cycle_3!L$8:L$57,Cycle_3!K$8:K$57,Bilan_Activites!E110)</f>
        <v>0</v>
      </c>
      <c r="L110" s="172" t="n">
        <f aca="false">COUNTIF((Cycle_3!N$8:N$57),Bilan_Activites!E110)</f>
        <v>0</v>
      </c>
      <c r="M110" s="172" t="n">
        <f aca="false">SUMIFS(Cycle_3!O$8:O$57,Cycle_3!N$8:N$57,Bilan_Activites!E110)</f>
        <v>0</v>
      </c>
      <c r="N110" s="172" t="n">
        <f aca="false">COUNTIF((Cycle_3!Q$8:Q$57),Bilan_Activites!E110)</f>
        <v>0</v>
      </c>
      <c r="O110" s="172" t="n">
        <f aca="false">SUMIFS(Cycle_3!R$8:R$57,Cycle_3!Q$8:Q$57,Bilan_Activites!E110)</f>
        <v>0</v>
      </c>
      <c r="P110" s="172" t="n">
        <f aca="false">F110+H110+J110+L110+N110</f>
        <v>0</v>
      </c>
      <c r="Q110" s="173" t="n">
        <f aca="false">G110+I110+K110+M110+O110</f>
        <v>0</v>
      </c>
    </row>
    <row r="111" customFormat="false" ht="15.75" hidden="false" customHeight="false" outlineLevel="0" collapsed="false">
      <c r="D111" s="167"/>
      <c r="E111" s="171"/>
      <c r="F111" s="148"/>
      <c r="G111" s="148"/>
      <c r="H111" s="148"/>
      <c r="I111" s="148"/>
      <c r="J111" s="148"/>
      <c r="K111" s="148"/>
      <c r="L111" s="169"/>
      <c r="M111" s="169"/>
      <c r="N111" s="169"/>
      <c r="O111" s="169"/>
      <c r="P111" s="169"/>
      <c r="Q111" s="170"/>
    </row>
    <row r="112" customFormat="false" ht="15.75" hidden="false" customHeight="false" outlineLevel="0" collapsed="false">
      <c r="D112" s="167"/>
      <c r="E112" s="168" t="str">
        <f aca="false">IF(Donnees!E$2="","",Donnees!E$2)</f>
        <v>Champ_3</v>
      </c>
      <c r="F112" s="169" t="n">
        <f aca="false">COUNTIF((Cycle_3!D$8:D$57),E112)</f>
        <v>0</v>
      </c>
      <c r="G112" s="169" t="n">
        <f aca="false">SUMIFS(Cycle_3!F$8:F$57,Cycle_3!D$8:D$57,E112)</f>
        <v>0</v>
      </c>
      <c r="H112" s="169" t="n">
        <f aca="false">COUNTIF((Cycle_3!G$8:G$57),Bilan_Activites!E112)</f>
        <v>0</v>
      </c>
      <c r="I112" s="169" t="n">
        <f aca="false">SUMIFS(Cycle_3!I$8:I$57,Cycle_3!G$8:G$57,Bilan_Activites!E112)</f>
        <v>0</v>
      </c>
      <c r="J112" s="169" t="n">
        <f aca="false">COUNTIF((Cycle_3!J$8:J$57),Bilan_Activites!E112)</f>
        <v>0</v>
      </c>
      <c r="K112" s="169" t="n">
        <f aca="false">SUMIFS(Cycle_3!L$8:L$57,Cycle_3!J$8:J$57,Bilan_Activites!E112)</f>
        <v>0</v>
      </c>
      <c r="L112" s="169" t="n">
        <f aca="false">COUNTIF((Cycle_3!M$8:M$57),Bilan_Activites!E112)</f>
        <v>0</v>
      </c>
      <c r="M112" s="169" t="n">
        <f aca="false">SUMIFS(Cycle_3!O$8:O$57,Cycle_3!M$8:M$57,Bilan_Activites!E112)</f>
        <v>0</v>
      </c>
      <c r="N112" s="169" t="n">
        <f aca="false">COUNTIF((Cycle_3!P$8:P$57),Bilan_Activites!E112)</f>
        <v>0</v>
      </c>
      <c r="O112" s="169" t="n">
        <f aca="false">SUMIFS(Cycle_3!R$8:R$57,Cycle_3!P$8:P$57,Bilan_Activites!E112)</f>
        <v>0</v>
      </c>
      <c r="P112" s="169" t="n">
        <f aca="false">F112+H112+J112+L112+N112</f>
        <v>0</v>
      </c>
      <c r="Q112" s="170" t="n">
        <f aca="false">G112+I112+K112+M112+O112</f>
        <v>0</v>
      </c>
    </row>
    <row r="113" customFormat="false" ht="15.75" hidden="false" customHeight="false" outlineLevel="0" collapsed="false">
      <c r="D113" s="167" t="n">
        <v>1</v>
      </c>
      <c r="E113" s="171" t="str">
        <f aca="false">IF(Donnees!E4="","",Donnees!E4)</f>
        <v>Activités gymniques</v>
      </c>
      <c r="F113" s="148" t="n">
        <f aca="false">COUNTIF((Cycle_3!E$8:E$57),E113)</f>
        <v>0</v>
      </c>
      <c r="G113" s="148" t="n">
        <f aca="false">SUMIFS(Cycle_3!F$8:F$57,Cycle_3!E$8:E$57,E113)</f>
        <v>0</v>
      </c>
      <c r="H113" s="148" t="n">
        <f aca="false">COUNTIF((Cycle_3!H$8:H$57),Bilan_Activites!E113)</f>
        <v>0</v>
      </c>
      <c r="I113" s="148" t="n">
        <f aca="false">SUMIFS(Cycle_3!I$8:I$57,Cycle_3!H$8:H$57,Bilan_Activites!E113)</f>
        <v>0</v>
      </c>
      <c r="J113" s="148" t="n">
        <f aca="false">COUNTIF((Cycle_3!K$8:K$57),Bilan_Activites!E113)</f>
        <v>0</v>
      </c>
      <c r="K113" s="148" t="n">
        <f aca="false">SUMIFS(Cycle_3!L$8:L$57,Cycle_3!K$8:K$57,Bilan_Activites!E113)</f>
        <v>0</v>
      </c>
      <c r="L113" s="172" t="n">
        <f aca="false">COUNTIF((Cycle_3!N$8:N$57),Bilan_Activites!E113)</f>
        <v>0</v>
      </c>
      <c r="M113" s="172" t="n">
        <f aca="false">SUMIFS(Cycle_3!O$8:O$57,Cycle_3!N$8:N$57,Bilan_Activites!E113)</f>
        <v>0</v>
      </c>
      <c r="N113" s="172" t="n">
        <f aca="false">COUNTIF((Cycle_3!Q$8:Q$57),Bilan_Activites!E113)</f>
        <v>0</v>
      </c>
      <c r="O113" s="172" t="n">
        <f aca="false">SUMIFS(Cycle_3!R$8:R$57,Cycle_3!Q$8:Q$57,Bilan_Activites!E113)</f>
        <v>0</v>
      </c>
      <c r="P113" s="172" t="n">
        <f aca="false">F113+H113+J113+L113+N113</f>
        <v>0</v>
      </c>
      <c r="Q113" s="173" t="n">
        <f aca="false">G113+I113+K113+M113+O113</f>
        <v>0</v>
      </c>
    </row>
    <row r="114" customFormat="false" ht="15.75" hidden="false" customHeight="false" outlineLevel="0" collapsed="false">
      <c r="D114" s="167" t="n">
        <v>2</v>
      </c>
      <c r="E114" s="171" t="str">
        <f aca="false">IF(Donnees!E5="","",Donnees!E5)</f>
        <v>Arts du cirque</v>
      </c>
      <c r="F114" s="148" t="n">
        <f aca="false">COUNTIF((Cycle_3!E$8:E$57),E114)</f>
        <v>0</v>
      </c>
      <c r="G114" s="148" t="n">
        <f aca="false">SUMIFS(Cycle_3!F$8:F$57,Cycle_3!E$8:E$57,E114)</f>
        <v>0</v>
      </c>
      <c r="H114" s="148" t="n">
        <f aca="false">COUNTIF((Cycle_3!H$8:H$57),Bilan_Activites!E114)</f>
        <v>0</v>
      </c>
      <c r="I114" s="148" t="n">
        <f aca="false">SUMIFS(Cycle_3!I$8:I$57,Cycle_3!H$8:H$57,Bilan_Activites!E114)</f>
        <v>0</v>
      </c>
      <c r="J114" s="148" t="n">
        <f aca="false">COUNTIF((Cycle_3!K$8:K$57),Bilan_Activites!E114)</f>
        <v>0</v>
      </c>
      <c r="K114" s="148" t="n">
        <f aca="false">SUMIFS(Cycle_3!L$8:L$57,Cycle_3!K$8:K$57,Bilan_Activites!E114)</f>
        <v>0</v>
      </c>
      <c r="L114" s="172" t="n">
        <f aca="false">COUNTIF((Cycle_3!N$8:N$57),Bilan_Activites!E114)</f>
        <v>0</v>
      </c>
      <c r="M114" s="172" t="n">
        <f aca="false">SUMIFS(Cycle_3!O$8:O$57,Cycle_3!N$8:N$57,Bilan_Activites!E114)</f>
        <v>0</v>
      </c>
      <c r="N114" s="172" t="n">
        <f aca="false">COUNTIF((Cycle_3!Q$8:Q$57),Bilan_Activites!E114)</f>
        <v>0</v>
      </c>
      <c r="O114" s="172" t="n">
        <f aca="false">SUMIFS(Cycle_3!R$8:R$57,Cycle_3!Q$8:Q$57,Bilan_Activites!E114)</f>
        <v>0</v>
      </c>
      <c r="P114" s="172" t="n">
        <f aca="false">F114+H114+J114+L114+N114</f>
        <v>0</v>
      </c>
      <c r="Q114" s="173" t="n">
        <f aca="false">G114+I114+K114+M114+O114</f>
        <v>0</v>
      </c>
    </row>
    <row r="115" customFormat="false" ht="15.75" hidden="false" customHeight="false" outlineLevel="0" collapsed="false">
      <c r="D115" s="167" t="n">
        <v>3</v>
      </c>
      <c r="E115" s="171" t="str">
        <f aca="false">IF(Donnees!E6="","",Donnees!E6)</f>
        <v>Danse de création</v>
      </c>
      <c r="F115" s="148" t="n">
        <f aca="false">COUNTIF((Cycle_3!E$8:E$57),E115)</f>
        <v>0</v>
      </c>
      <c r="G115" s="148" t="n">
        <f aca="false">SUMIFS(Cycle_3!F$8:F$57,Cycle_3!E$8:E$57,E115)</f>
        <v>0</v>
      </c>
      <c r="H115" s="148" t="n">
        <f aca="false">COUNTIF((Cycle_3!H$8:H$57),Bilan_Activites!E115)</f>
        <v>0</v>
      </c>
      <c r="I115" s="148" t="n">
        <f aca="false">SUMIFS(Cycle_3!I$8:I$57,Cycle_3!H$8:H$57,Bilan_Activites!E115)</f>
        <v>0</v>
      </c>
      <c r="J115" s="148" t="n">
        <f aca="false">COUNTIF((Cycle_3!K$8:K$57),Bilan_Activites!E115)</f>
        <v>0</v>
      </c>
      <c r="K115" s="148" t="n">
        <f aca="false">SUMIFS(Cycle_3!L$8:L$57,Cycle_3!K$8:K$57,Bilan_Activites!E115)</f>
        <v>0</v>
      </c>
      <c r="L115" s="172" t="n">
        <f aca="false">COUNTIF((Cycle_3!N$8:N$57),Bilan_Activites!E115)</f>
        <v>0</v>
      </c>
      <c r="M115" s="172" t="n">
        <f aca="false">SUMIFS(Cycle_3!O$8:O$57,Cycle_3!N$8:N$57,Bilan_Activites!E115)</f>
        <v>0</v>
      </c>
      <c r="N115" s="172" t="n">
        <f aca="false">COUNTIF((Cycle_3!Q$8:Q$57),Bilan_Activites!E115)</f>
        <v>0</v>
      </c>
      <c r="O115" s="172" t="n">
        <f aca="false">SUMIFS(Cycle_3!R$8:R$57,Cycle_3!Q$8:Q$57,Bilan_Activites!E115)</f>
        <v>0</v>
      </c>
      <c r="P115" s="172" t="n">
        <f aca="false">F115+H115+J115+L115+N115</f>
        <v>0</v>
      </c>
      <c r="Q115" s="173" t="n">
        <f aca="false">G115+I115+K115+M115+O115</f>
        <v>0</v>
      </c>
    </row>
    <row r="116" customFormat="false" ht="15.75" hidden="false" customHeight="false" outlineLevel="0" collapsed="false">
      <c r="D116" s="167" t="n">
        <v>4</v>
      </c>
      <c r="E116" s="171" t="str">
        <f aca="false">IF(Donnees!E7="","",Donnees!E7)</f>
        <v>Autres</v>
      </c>
      <c r="F116" s="148" t="n">
        <f aca="false">COUNTIF((Cycle_3!E$8:E$57),E116)</f>
        <v>0</v>
      </c>
      <c r="G116" s="148" t="n">
        <f aca="false">SUMIFS(Cycle_3!F$8:F$57,Cycle_3!E$8:E$57,E116)</f>
        <v>0</v>
      </c>
      <c r="H116" s="148" t="n">
        <f aca="false">COUNTIF((Cycle_3!H$8:H$57),Bilan_Activites!E116)</f>
        <v>0</v>
      </c>
      <c r="I116" s="148" t="n">
        <f aca="false">SUMIFS(Cycle_3!I$8:I$57,Cycle_3!H$8:H$57,Bilan_Activites!E116)</f>
        <v>0</v>
      </c>
      <c r="J116" s="148" t="n">
        <f aca="false">COUNTIF((Cycle_3!K$8:K$57),Bilan_Activites!E116)</f>
        <v>0</v>
      </c>
      <c r="K116" s="148" t="n">
        <f aca="false">SUMIFS(Cycle_3!L$8:L$57,Cycle_3!K$8:K$57,Bilan_Activites!E116)</f>
        <v>0</v>
      </c>
      <c r="L116" s="172" t="n">
        <f aca="false">COUNTIF((Cycle_3!N$8:N$57),Bilan_Activites!E116)</f>
        <v>0</v>
      </c>
      <c r="M116" s="172" t="n">
        <f aca="false">SUMIFS(Cycle_3!O$8:O$57,Cycle_3!N$8:N$57,Bilan_Activites!E116)</f>
        <v>0</v>
      </c>
      <c r="N116" s="172" t="n">
        <f aca="false">COUNTIF((Cycle_3!Q$8:Q$57),Bilan_Activites!E116)</f>
        <v>0</v>
      </c>
      <c r="O116" s="172" t="n">
        <f aca="false">SUMIFS(Cycle_3!R$8:R$57,Cycle_3!Q$8:Q$57,Bilan_Activites!E116)</f>
        <v>0</v>
      </c>
      <c r="P116" s="172" t="n">
        <f aca="false">F116+H116+J116+L116+N116</f>
        <v>0</v>
      </c>
      <c r="Q116" s="173" t="n">
        <f aca="false">G116+I116+K116+M116+O116</f>
        <v>0</v>
      </c>
    </row>
    <row r="117" customFormat="false" ht="15.75" hidden="false" customHeight="false" outlineLevel="0" collapsed="false">
      <c r="D117" s="167" t="n">
        <v>5</v>
      </c>
      <c r="E117" s="171" t="str">
        <f aca="false">IF(Donnees!E8="","",Donnees!E8)</f>
        <v/>
      </c>
      <c r="F117" s="148" t="n">
        <f aca="false">COUNTIF((Cycle_3!E$8:E$57),E117)</f>
        <v>0</v>
      </c>
      <c r="G117" s="148" t="n">
        <f aca="false">SUMIFS(Cycle_3!F$8:F$57,Cycle_3!E$8:E$57,E117)</f>
        <v>0</v>
      </c>
      <c r="H117" s="148" t="n">
        <f aca="false">COUNTIF((Cycle_3!H$8:H$57),Bilan_Activites!E117)</f>
        <v>0</v>
      </c>
      <c r="I117" s="148" t="n">
        <f aca="false">SUMIFS(Cycle_3!I$8:I$57,Cycle_3!H$8:H$57,Bilan_Activites!E117)</f>
        <v>0</v>
      </c>
      <c r="J117" s="148" t="n">
        <f aca="false">COUNTIF((Cycle_3!K$8:K$57),Bilan_Activites!E117)</f>
        <v>0</v>
      </c>
      <c r="K117" s="148" t="n">
        <f aca="false">SUMIFS(Cycle_3!L$8:L$57,Cycle_3!K$8:K$57,Bilan_Activites!E117)</f>
        <v>0</v>
      </c>
      <c r="L117" s="172" t="n">
        <f aca="false">COUNTIF((Cycle_3!N$8:N$57),Bilan_Activites!E117)</f>
        <v>0</v>
      </c>
      <c r="M117" s="172" t="n">
        <f aca="false">SUMIFS(Cycle_3!O$8:O$57,Cycle_3!N$8:N$57,Bilan_Activites!E117)</f>
        <v>0</v>
      </c>
      <c r="N117" s="172" t="n">
        <f aca="false">COUNTIF((Cycle_3!Q$8:Q$57),Bilan_Activites!E117)</f>
        <v>0</v>
      </c>
      <c r="O117" s="172" t="n">
        <f aca="false">SUMIFS(Cycle_3!R$8:R$57,Cycle_3!Q$8:Q$57,Bilan_Activites!E117)</f>
        <v>0</v>
      </c>
      <c r="P117" s="172" t="n">
        <f aca="false">F117+H117+J117+L117+N117</f>
        <v>0</v>
      </c>
      <c r="Q117" s="173" t="n">
        <f aca="false">G117+I117+K117+M117+O117</f>
        <v>0</v>
      </c>
    </row>
    <row r="118" customFormat="false" ht="15.75" hidden="false" customHeight="false" outlineLevel="0" collapsed="false">
      <c r="D118" s="167" t="n">
        <v>6</v>
      </c>
      <c r="E118" s="171" t="str">
        <f aca="false">IF(Donnees!E9="","",Donnees!E9)</f>
        <v/>
      </c>
      <c r="F118" s="148" t="n">
        <f aca="false">COUNTIF((Cycle_3!E$8:E$57),E118)</f>
        <v>0</v>
      </c>
      <c r="G118" s="148" t="n">
        <f aca="false">SUMIFS(Cycle_3!F$8:F$57,Cycle_3!E$8:E$57,E118)</f>
        <v>0</v>
      </c>
      <c r="H118" s="148" t="n">
        <f aca="false">COUNTIF((Cycle_3!H$8:H$57),Bilan_Activites!E118)</f>
        <v>0</v>
      </c>
      <c r="I118" s="148" t="n">
        <f aca="false">SUMIFS(Cycle_3!I$8:I$57,Cycle_3!H$8:H$57,Bilan_Activites!E118)</f>
        <v>0</v>
      </c>
      <c r="J118" s="148" t="n">
        <f aca="false">COUNTIF((Cycle_3!K$8:K$57),Bilan_Activites!E118)</f>
        <v>0</v>
      </c>
      <c r="K118" s="148" t="n">
        <f aca="false">SUMIFS(Cycle_3!L$8:L$57,Cycle_3!K$8:K$57,Bilan_Activites!E118)</f>
        <v>0</v>
      </c>
      <c r="L118" s="172" t="n">
        <f aca="false">COUNTIF((Cycle_3!N$8:N$57),Bilan_Activites!E118)</f>
        <v>0</v>
      </c>
      <c r="M118" s="172" t="n">
        <f aca="false">SUMIFS(Cycle_3!O$8:O$57,Cycle_3!N$8:N$57,Bilan_Activites!E118)</f>
        <v>0</v>
      </c>
      <c r="N118" s="172" t="n">
        <f aca="false">COUNTIF((Cycle_3!Q$8:Q$57),Bilan_Activites!E118)</f>
        <v>0</v>
      </c>
      <c r="O118" s="172" t="n">
        <f aca="false">SUMIFS(Cycle_3!R$8:R$57,Cycle_3!Q$8:Q$57,Bilan_Activites!E118)</f>
        <v>0</v>
      </c>
      <c r="P118" s="172" t="n">
        <f aca="false">F118+H118+J118+L118+N118</f>
        <v>0</v>
      </c>
      <c r="Q118" s="173" t="n">
        <f aca="false">G118+I118+K118+M118+O118</f>
        <v>0</v>
      </c>
    </row>
    <row r="119" customFormat="false" ht="15.75" hidden="false" customHeight="false" outlineLevel="0" collapsed="false">
      <c r="D119" s="167" t="n">
        <v>7</v>
      </c>
      <c r="E119" s="171" t="str">
        <f aca="false">IF(Donnees!E10="","",Donnees!E10)</f>
        <v/>
      </c>
      <c r="F119" s="148" t="n">
        <f aca="false">COUNTIF((Cycle_3!E$8:E$57),E119)</f>
        <v>0</v>
      </c>
      <c r="G119" s="148" t="n">
        <f aca="false">SUMIFS(Cycle_3!F$8:F$57,Cycle_3!E$8:E$57,E119)</f>
        <v>0</v>
      </c>
      <c r="H119" s="148" t="n">
        <f aca="false">COUNTIF((Cycle_3!H$8:H$57),Bilan_Activites!E119)</f>
        <v>0</v>
      </c>
      <c r="I119" s="148" t="n">
        <f aca="false">SUMIFS(Cycle_3!I$8:I$57,Cycle_3!H$8:H$57,Bilan_Activites!E119)</f>
        <v>0</v>
      </c>
      <c r="J119" s="148" t="n">
        <f aca="false">COUNTIF((Cycle_3!K$8:K$57),Bilan_Activites!E119)</f>
        <v>0</v>
      </c>
      <c r="K119" s="148" t="n">
        <f aca="false">SUMIFS(Cycle_3!L$8:L$57,Cycle_3!K$8:K$57,Bilan_Activites!E119)</f>
        <v>0</v>
      </c>
      <c r="L119" s="172" t="n">
        <f aca="false">COUNTIF((Cycle_3!N$8:N$57),Bilan_Activites!E119)</f>
        <v>0</v>
      </c>
      <c r="M119" s="172" t="n">
        <f aca="false">SUMIFS(Cycle_3!O$8:O$57,Cycle_3!N$8:N$57,Bilan_Activites!E119)</f>
        <v>0</v>
      </c>
      <c r="N119" s="172" t="n">
        <f aca="false">COUNTIF((Cycle_3!Q$8:Q$57),Bilan_Activites!E119)</f>
        <v>0</v>
      </c>
      <c r="O119" s="172" t="n">
        <f aca="false">SUMIFS(Cycle_3!R$8:R$57,Cycle_3!Q$8:Q$57,Bilan_Activites!E119)</f>
        <v>0</v>
      </c>
      <c r="P119" s="172" t="n">
        <f aca="false">F119+H119+J119+L119+N119</f>
        <v>0</v>
      </c>
      <c r="Q119" s="173" t="n">
        <f aca="false">G119+I119+K119+M119+O119</f>
        <v>0</v>
      </c>
    </row>
    <row r="120" customFormat="false" ht="15.75" hidden="false" customHeight="false" outlineLevel="0" collapsed="false">
      <c r="D120" s="167" t="n">
        <v>8</v>
      </c>
      <c r="E120" s="171" t="str">
        <f aca="false">IF(Donnees!E11="","",Donnees!E11)</f>
        <v/>
      </c>
      <c r="F120" s="148" t="n">
        <f aca="false">COUNTIF((Cycle_3!E$8:E$57),E120)</f>
        <v>0</v>
      </c>
      <c r="G120" s="148" t="n">
        <f aca="false">SUMIFS(Cycle_3!F$8:F$57,Cycle_3!E$8:E$57,E120)</f>
        <v>0</v>
      </c>
      <c r="H120" s="148" t="n">
        <f aca="false">COUNTIF((Cycle_3!H$8:H$57),Bilan_Activites!E120)</f>
        <v>0</v>
      </c>
      <c r="I120" s="148" t="n">
        <f aca="false">SUMIFS(Cycle_3!I$8:I$57,Cycle_3!H$8:H$57,Bilan_Activites!E120)</f>
        <v>0</v>
      </c>
      <c r="J120" s="148" t="n">
        <f aca="false">COUNTIF((Cycle_3!K$8:K$57),Bilan_Activites!E120)</f>
        <v>0</v>
      </c>
      <c r="K120" s="148" t="n">
        <f aca="false">SUMIFS(Cycle_3!L$8:L$57,Cycle_3!K$8:K$57,Bilan_Activites!E120)</f>
        <v>0</v>
      </c>
      <c r="L120" s="172" t="n">
        <f aca="false">COUNTIF((Cycle_3!N$8:N$57),Bilan_Activites!E120)</f>
        <v>0</v>
      </c>
      <c r="M120" s="172" t="n">
        <f aca="false">SUMIFS(Cycle_3!O$8:O$57,Cycle_3!N$8:N$57,Bilan_Activites!E120)</f>
        <v>0</v>
      </c>
      <c r="N120" s="172" t="n">
        <f aca="false">COUNTIF((Cycle_3!Q$8:Q$57),Bilan_Activites!E120)</f>
        <v>0</v>
      </c>
      <c r="O120" s="172" t="n">
        <f aca="false">SUMIFS(Cycle_3!R$8:R$57,Cycle_3!Q$8:Q$57,Bilan_Activites!E120)</f>
        <v>0</v>
      </c>
      <c r="P120" s="172" t="n">
        <f aca="false">F120+H120+J120+L120+N120</f>
        <v>0</v>
      </c>
      <c r="Q120" s="173" t="n">
        <f aca="false">G120+I120+K120+M120+O120</f>
        <v>0</v>
      </c>
    </row>
    <row r="121" customFormat="false" ht="15.75" hidden="false" customHeight="false" outlineLevel="0" collapsed="false">
      <c r="D121" s="167" t="n">
        <v>9</v>
      </c>
      <c r="E121" s="171" t="str">
        <f aca="false">IF(Donnees!E12="","",Donnees!E12)</f>
        <v/>
      </c>
      <c r="F121" s="148" t="n">
        <f aca="false">COUNTIF((Cycle_3!E$8:E$57),E121)</f>
        <v>0</v>
      </c>
      <c r="G121" s="148" t="n">
        <f aca="false">SUMIFS(Cycle_3!F$8:F$57,Cycle_3!E$8:E$57,E121)</f>
        <v>0</v>
      </c>
      <c r="H121" s="148" t="n">
        <f aca="false">COUNTIF((Cycle_3!H$8:H$57),Bilan_Activites!E121)</f>
        <v>0</v>
      </c>
      <c r="I121" s="148" t="n">
        <f aca="false">SUMIFS(Cycle_3!I$8:I$57,Cycle_3!H$8:H$57,Bilan_Activites!E121)</f>
        <v>0</v>
      </c>
      <c r="J121" s="148" t="n">
        <f aca="false">COUNTIF((Cycle_3!K$8:K$57),Bilan_Activites!E121)</f>
        <v>0</v>
      </c>
      <c r="K121" s="148" t="n">
        <f aca="false">SUMIFS(Cycle_3!L$8:L$57,Cycle_3!K$8:K$57,Bilan_Activites!E121)</f>
        <v>0</v>
      </c>
      <c r="L121" s="172" t="n">
        <f aca="false">COUNTIF((Cycle_3!N$8:N$57),Bilan_Activites!E121)</f>
        <v>0</v>
      </c>
      <c r="M121" s="172" t="n">
        <f aca="false">SUMIFS(Cycle_3!O$8:O$57,Cycle_3!N$8:N$57,Bilan_Activites!E121)</f>
        <v>0</v>
      </c>
      <c r="N121" s="172" t="n">
        <f aca="false">COUNTIF((Cycle_3!Q$8:Q$57),Bilan_Activites!E121)</f>
        <v>0</v>
      </c>
      <c r="O121" s="172" t="n">
        <f aca="false">SUMIFS(Cycle_3!R$8:R$57,Cycle_3!Q$8:Q$57,Bilan_Activites!E121)</f>
        <v>0</v>
      </c>
      <c r="P121" s="172" t="n">
        <f aca="false">F121+H121+J121+L121+N121</f>
        <v>0</v>
      </c>
      <c r="Q121" s="173" t="n">
        <f aca="false">G121+I121+K121+M121+O121</f>
        <v>0</v>
      </c>
    </row>
    <row r="122" customFormat="false" ht="15.75" hidden="false" customHeight="false" outlineLevel="0" collapsed="false">
      <c r="D122" s="167" t="n">
        <v>10</v>
      </c>
      <c r="E122" s="171" t="str">
        <f aca="false">IF(Donnees!E13="","",Donnees!E13)</f>
        <v/>
      </c>
      <c r="F122" s="148" t="n">
        <f aca="false">COUNTIF((Cycle_3!E$8:E$57),E122)</f>
        <v>0</v>
      </c>
      <c r="G122" s="148" t="n">
        <f aca="false">SUMIFS(Cycle_3!F$8:F$57,Cycle_3!E$8:E$57,E122)</f>
        <v>0</v>
      </c>
      <c r="H122" s="148" t="n">
        <f aca="false">COUNTIF((Cycle_3!H$8:H$57),Bilan_Activites!E122)</f>
        <v>0</v>
      </c>
      <c r="I122" s="148" t="n">
        <f aca="false">SUMIFS(Cycle_3!I$8:I$57,Cycle_3!H$8:H$57,Bilan_Activites!E122)</f>
        <v>0</v>
      </c>
      <c r="J122" s="148" t="n">
        <f aca="false">COUNTIF((Cycle_3!K$8:K$57),Bilan_Activites!E122)</f>
        <v>0</v>
      </c>
      <c r="K122" s="148" t="n">
        <f aca="false">SUMIFS(Cycle_3!L$8:L$57,Cycle_3!K$8:K$57,Bilan_Activites!E122)</f>
        <v>0</v>
      </c>
      <c r="L122" s="172" t="n">
        <f aca="false">COUNTIF((Cycle_3!N$8:N$57),Bilan_Activites!E122)</f>
        <v>0</v>
      </c>
      <c r="M122" s="172" t="n">
        <f aca="false">SUMIFS(Cycle_3!O$8:O$57,Cycle_3!N$8:N$57,Bilan_Activites!E122)</f>
        <v>0</v>
      </c>
      <c r="N122" s="172" t="n">
        <f aca="false">COUNTIF((Cycle_3!Q$8:Q$57),Bilan_Activites!E122)</f>
        <v>0</v>
      </c>
      <c r="O122" s="172" t="n">
        <f aca="false">SUMIFS(Cycle_3!R$8:R$57,Cycle_3!Q$8:Q$57,Bilan_Activites!E122)</f>
        <v>0</v>
      </c>
      <c r="P122" s="172" t="n">
        <f aca="false">F122+H122+J122+L122+N122</f>
        <v>0</v>
      </c>
      <c r="Q122" s="173" t="n">
        <f aca="false">G122+I122+K122+M122+O122</f>
        <v>0</v>
      </c>
    </row>
    <row r="123" customFormat="false" ht="15.75" hidden="false" customHeight="false" outlineLevel="0" collapsed="false">
      <c r="D123" s="167" t="n">
        <v>11</v>
      </c>
      <c r="E123" s="171" t="str">
        <f aca="false">IF(Donnees!E14="","",Donnees!E14)</f>
        <v/>
      </c>
      <c r="F123" s="148" t="n">
        <f aca="false">COUNTIF((Cycle_3!E$8:E$57),E123)</f>
        <v>0</v>
      </c>
      <c r="G123" s="148" t="n">
        <f aca="false">SUMIFS(Cycle_3!F$8:F$57,Cycle_3!E$8:E$57,E123)</f>
        <v>0</v>
      </c>
      <c r="H123" s="148" t="n">
        <f aca="false">COUNTIF((Cycle_3!H$8:H$57),Bilan_Activites!E123)</f>
        <v>0</v>
      </c>
      <c r="I123" s="148" t="n">
        <f aca="false">SUMIFS(Cycle_3!I$8:I$57,Cycle_3!H$8:H$57,Bilan_Activites!E123)</f>
        <v>0</v>
      </c>
      <c r="J123" s="148" t="n">
        <f aca="false">COUNTIF((Cycle_3!K$8:K$57),Bilan_Activites!E123)</f>
        <v>0</v>
      </c>
      <c r="K123" s="148" t="n">
        <f aca="false">SUMIFS(Cycle_3!L$8:L$57,Cycle_3!K$8:K$57,Bilan_Activites!E123)</f>
        <v>0</v>
      </c>
      <c r="L123" s="172" t="n">
        <f aca="false">COUNTIF((Cycle_3!N$8:N$57),Bilan_Activites!E123)</f>
        <v>0</v>
      </c>
      <c r="M123" s="172" t="n">
        <f aca="false">SUMIFS(Cycle_3!O$8:O$57,Cycle_3!N$8:N$57,Bilan_Activites!E123)</f>
        <v>0</v>
      </c>
      <c r="N123" s="172" t="n">
        <f aca="false">COUNTIF((Cycle_3!Q$8:Q$57),Bilan_Activites!E123)</f>
        <v>0</v>
      </c>
      <c r="O123" s="172" t="n">
        <f aca="false">SUMIFS(Cycle_3!R$8:R$57,Cycle_3!Q$8:Q$57,Bilan_Activites!E123)</f>
        <v>0</v>
      </c>
      <c r="P123" s="172" t="n">
        <f aca="false">F123+H123+J123+L123+N123</f>
        <v>0</v>
      </c>
      <c r="Q123" s="173" t="n">
        <f aca="false">G123+I123+K123+M123+O123</f>
        <v>0</v>
      </c>
    </row>
    <row r="124" customFormat="false" ht="15.75" hidden="false" customHeight="false" outlineLevel="0" collapsed="false">
      <c r="D124" s="167" t="n">
        <v>12</v>
      </c>
      <c r="E124" s="171" t="str">
        <f aca="false">IF(Donnees!E15="","",Donnees!E15)</f>
        <v/>
      </c>
      <c r="F124" s="148" t="n">
        <f aca="false">COUNTIF((Cycle_3!E$8:E$57),E124)</f>
        <v>0</v>
      </c>
      <c r="G124" s="148" t="n">
        <f aca="false">SUMIFS(Cycle_3!F$8:F$57,Cycle_3!E$8:E$57,E124)</f>
        <v>0</v>
      </c>
      <c r="H124" s="148" t="n">
        <f aca="false">COUNTIF((Cycle_3!H$8:H$57),Bilan_Activites!E124)</f>
        <v>0</v>
      </c>
      <c r="I124" s="148" t="n">
        <f aca="false">SUMIFS(Cycle_3!I$8:I$57,Cycle_3!H$8:H$57,Bilan_Activites!E124)</f>
        <v>0</v>
      </c>
      <c r="J124" s="148" t="n">
        <f aca="false">COUNTIF((Cycle_3!K$8:K$57),Bilan_Activites!E124)</f>
        <v>0</v>
      </c>
      <c r="K124" s="148" t="n">
        <f aca="false">SUMIFS(Cycle_3!L$8:L$57,Cycle_3!K$8:K$57,Bilan_Activites!E124)</f>
        <v>0</v>
      </c>
      <c r="L124" s="172" t="n">
        <f aca="false">COUNTIF((Cycle_3!N$8:N$57),Bilan_Activites!E124)</f>
        <v>0</v>
      </c>
      <c r="M124" s="172" t="n">
        <f aca="false">SUMIFS(Cycle_3!O$8:O$57,Cycle_3!N$8:N$57,Bilan_Activites!E124)</f>
        <v>0</v>
      </c>
      <c r="N124" s="172" t="n">
        <f aca="false">COUNTIF((Cycle_3!Q$8:Q$57),Bilan_Activites!E124)</f>
        <v>0</v>
      </c>
      <c r="O124" s="172" t="n">
        <f aca="false">SUMIFS(Cycle_3!R$8:R$57,Cycle_3!Q$8:Q$57,Bilan_Activites!E124)</f>
        <v>0</v>
      </c>
      <c r="P124" s="172" t="n">
        <f aca="false">F124+H124+J124+L124+N124</f>
        <v>0</v>
      </c>
      <c r="Q124" s="173" t="n">
        <f aca="false">G124+I124+K124+M124+O124</f>
        <v>0</v>
      </c>
    </row>
    <row r="125" customFormat="false" ht="15.75" hidden="false" customHeight="false" outlineLevel="0" collapsed="false">
      <c r="D125" s="167" t="n">
        <v>13</v>
      </c>
      <c r="E125" s="171" t="str">
        <f aca="false">IF(Donnees!E16="","",Donnees!E16)</f>
        <v/>
      </c>
      <c r="F125" s="148" t="n">
        <f aca="false">COUNTIF((Cycle_3!E$8:E$57),E125)</f>
        <v>0</v>
      </c>
      <c r="G125" s="148" t="n">
        <f aca="false">SUMIFS(Cycle_3!F$8:F$57,Cycle_3!E$8:E$57,E125)</f>
        <v>0</v>
      </c>
      <c r="H125" s="148" t="n">
        <f aca="false">COUNTIF((Cycle_3!H$8:H$57),Bilan_Activites!E125)</f>
        <v>0</v>
      </c>
      <c r="I125" s="148" t="n">
        <f aca="false">SUMIFS(Cycle_3!I$8:I$57,Cycle_3!H$8:H$57,Bilan_Activites!E125)</f>
        <v>0</v>
      </c>
      <c r="J125" s="148" t="n">
        <f aca="false">COUNTIF((Cycle_3!K$8:K$57),Bilan_Activites!E125)</f>
        <v>0</v>
      </c>
      <c r="K125" s="148" t="n">
        <f aca="false">SUMIFS(Cycle_3!L$8:L$57,Cycle_3!K$8:K$57,Bilan_Activites!E125)</f>
        <v>0</v>
      </c>
      <c r="L125" s="172" t="n">
        <f aca="false">COUNTIF((Cycle_3!N$8:N$57),Bilan_Activites!E125)</f>
        <v>0</v>
      </c>
      <c r="M125" s="172" t="n">
        <f aca="false">SUMIFS(Cycle_3!O$8:O$57,Cycle_3!N$8:N$57,Bilan_Activites!E125)</f>
        <v>0</v>
      </c>
      <c r="N125" s="172" t="n">
        <f aca="false">COUNTIF((Cycle_3!Q$8:Q$57),Bilan_Activites!E125)</f>
        <v>0</v>
      </c>
      <c r="O125" s="172" t="n">
        <f aca="false">SUMIFS(Cycle_3!R$8:R$57,Cycle_3!Q$8:Q$57,Bilan_Activites!E125)</f>
        <v>0</v>
      </c>
      <c r="P125" s="172" t="n">
        <f aca="false">F125+H125+J125+L125+N125</f>
        <v>0</v>
      </c>
      <c r="Q125" s="173" t="n">
        <f aca="false">G125+I125+K125+M125+O125</f>
        <v>0</v>
      </c>
    </row>
    <row r="126" customFormat="false" ht="15.75" hidden="false" customHeight="false" outlineLevel="0" collapsed="false">
      <c r="D126" s="167" t="n">
        <v>14</v>
      </c>
      <c r="E126" s="171" t="str">
        <f aca="false">IF(Donnees!E17="","",Donnees!E17)</f>
        <v/>
      </c>
      <c r="F126" s="148" t="n">
        <f aca="false">COUNTIF((Cycle_3!E$8:E$57),E126)</f>
        <v>0</v>
      </c>
      <c r="G126" s="148" t="n">
        <f aca="false">SUMIFS(Cycle_3!F$8:F$57,Cycle_3!E$8:E$57,E126)</f>
        <v>0</v>
      </c>
      <c r="H126" s="148" t="n">
        <f aca="false">COUNTIF((Cycle_3!H$8:H$57),Bilan_Activites!E126)</f>
        <v>0</v>
      </c>
      <c r="I126" s="148" t="n">
        <f aca="false">SUMIFS(Cycle_3!I$8:I$57,Cycle_3!H$8:H$57,Bilan_Activites!E126)</f>
        <v>0</v>
      </c>
      <c r="J126" s="148" t="n">
        <f aca="false">COUNTIF((Cycle_3!K$8:K$57),Bilan_Activites!E126)</f>
        <v>0</v>
      </c>
      <c r="K126" s="148" t="n">
        <f aca="false">SUMIFS(Cycle_3!L$8:L$57,Cycle_3!K$8:K$57,Bilan_Activites!E126)</f>
        <v>0</v>
      </c>
      <c r="L126" s="172" t="n">
        <f aca="false">COUNTIF((Cycle_3!N$8:N$57),Bilan_Activites!E126)</f>
        <v>0</v>
      </c>
      <c r="M126" s="172" t="n">
        <f aca="false">SUMIFS(Cycle_3!O$8:O$57,Cycle_3!N$8:N$57,Bilan_Activites!E126)</f>
        <v>0</v>
      </c>
      <c r="N126" s="172" t="n">
        <f aca="false">COUNTIF((Cycle_3!Q$8:Q$57),Bilan_Activites!E126)</f>
        <v>0</v>
      </c>
      <c r="O126" s="172" t="n">
        <f aca="false">SUMIFS(Cycle_3!R$8:R$57,Cycle_3!Q$8:Q$57,Bilan_Activites!E126)</f>
        <v>0</v>
      </c>
      <c r="P126" s="172" t="n">
        <f aca="false">F126+H126+J126+L126+N126</f>
        <v>0</v>
      </c>
      <c r="Q126" s="173" t="n">
        <f aca="false">G126+I126+K126+M126+O126</f>
        <v>0</v>
      </c>
    </row>
    <row r="127" customFormat="false" ht="15.75" hidden="false" customHeight="false" outlineLevel="0" collapsed="false">
      <c r="D127" s="167" t="n">
        <v>15</v>
      </c>
      <c r="E127" s="171" t="str">
        <f aca="false">IF(Donnees!E18="","",Donnees!E18)</f>
        <v/>
      </c>
      <c r="F127" s="148" t="n">
        <f aca="false">COUNTIF((Cycle_3!E$8:E$57),E127)</f>
        <v>0</v>
      </c>
      <c r="G127" s="148" t="n">
        <f aca="false">SUMIFS(Cycle_3!F$8:F$57,Cycle_3!E$8:E$57,E127)</f>
        <v>0</v>
      </c>
      <c r="H127" s="148" t="n">
        <f aca="false">COUNTIF((Cycle_3!H$8:H$57),Bilan_Activites!E127)</f>
        <v>0</v>
      </c>
      <c r="I127" s="148" t="n">
        <f aca="false">SUMIFS(Cycle_3!I$8:I$57,Cycle_3!H$8:H$57,Bilan_Activites!E127)</f>
        <v>0</v>
      </c>
      <c r="J127" s="148" t="n">
        <f aca="false">COUNTIF((Cycle_3!K$8:K$57),Bilan_Activites!E127)</f>
        <v>0</v>
      </c>
      <c r="K127" s="148" t="n">
        <f aca="false">SUMIFS(Cycle_3!L$8:L$57,Cycle_3!K$8:K$57,Bilan_Activites!E127)</f>
        <v>0</v>
      </c>
      <c r="L127" s="172" t="n">
        <f aca="false">COUNTIF((Cycle_3!N$8:N$57),Bilan_Activites!E127)</f>
        <v>0</v>
      </c>
      <c r="M127" s="172" t="n">
        <f aca="false">SUMIFS(Cycle_3!O$8:O$57,Cycle_3!N$8:N$57,Bilan_Activites!E127)</f>
        <v>0</v>
      </c>
      <c r="N127" s="172" t="n">
        <f aca="false">COUNTIF((Cycle_3!Q$8:Q$57),Bilan_Activites!E127)</f>
        <v>0</v>
      </c>
      <c r="O127" s="172" t="n">
        <f aca="false">SUMIFS(Cycle_3!R$8:R$57,Cycle_3!Q$8:Q$57,Bilan_Activites!E127)</f>
        <v>0</v>
      </c>
      <c r="P127" s="172" t="n">
        <f aca="false">F127+H127+J127+L127+N127</f>
        <v>0</v>
      </c>
      <c r="Q127" s="173" t="n">
        <f aca="false">G127+I127+K127+M127+O127</f>
        <v>0</v>
      </c>
    </row>
    <row r="128" customFormat="false" ht="15.75" hidden="false" customHeight="false" outlineLevel="0" collapsed="false">
      <c r="D128" s="167"/>
      <c r="E128" s="171"/>
      <c r="F128" s="148"/>
      <c r="G128" s="148"/>
      <c r="H128" s="148"/>
      <c r="I128" s="148"/>
      <c r="J128" s="148"/>
      <c r="K128" s="148"/>
      <c r="L128" s="169"/>
      <c r="M128" s="169"/>
      <c r="N128" s="169"/>
      <c r="O128" s="169"/>
      <c r="P128" s="169"/>
      <c r="Q128" s="170"/>
    </row>
    <row r="129" customFormat="false" ht="15.75" hidden="false" customHeight="false" outlineLevel="0" collapsed="false">
      <c r="D129" s="167"/>
      <c r="E129" s="168" t="str">
        <f aca="false">IF(Donnees!F$2="","",Donnees!F$2)</f>
        <v>Champ_4</v>
      </c>
      <c r="F129" s="169" t="n">
        <f aca="false">COUNTIF((Cycle_3!D$8:D$57),E129)</f>
        <v>0</v>
      </c>
      <c r="G129" s="169" t="n">
        <f aca="false">SUMIFS(Cycle_3!F$8:F$57,Cycle_3!D$8:D$57,Cycle_3!E163)</f>
        <v>0</v>
      </c>
      <c r="H129" s="169" t="n">
        <f aca="false">COUNTIF((Cycle_3!G$8:G$57),Bilan_Activites!E129)</f>
        <v>0</v>
      </c>
      <c r="I129" s="169" t="n">
        <f aca="false">SUMIFS(Cycle_3!I$8:I$57,Cycle_3!G$8:G$57,Bilan_Activites!E129)</f>
        <v>0</v>
      </c>
      <c r="J129" s="169" t="n">
        <f aca="false">COUNTIF((Cycle_3!J$8:J$57),Bilan_Activites!E129)</f>
        <v>0</v>
      </c>
      <c r="K129" s="169" t="n">
        <f aca="false">SUMIFS(Cycle_3!L$8:L$57,Cycle_3!J$8:J$57,Bilan_Activites!E129)</f>
        <v>0</v>
      </c>
      <c r="L129" s="169" t="n">
        <f aca="false">COUNTIF((Cycle_3!M$8:M$57),Bilan_Activites!E129)</f>
        <v>0</v>
      </c>
      <c r="M129" s="169" t="n">
        <f aca="false">SUMIFS(Cycle_3!O$8:O$57,Cycle_3!M$8:M$57,Bilan_Activites!E129)</f>
        <v>0</v>
      </c>
      <c r="N129" s="169" t="n">
        <f aca="false">COUNTIF((Cycle_3!P$8:P$57),Bilan_Activites!E129)</f>
        <v>0</v>
      </c>
      <c r="O129" s="169" t="n">
        <f aca="false">SUMIFS(Cycle_3!R$8:R$57,Cycle_3!P$8:P$57,Bilan_Activites!E129)</f>
        <v>0</v>
      </c>
      <c r="P129" s="169" t="n">
        <f aca="false">F129+H129+J129+L129+N129</f>
        <v>0</v>
      </c>
      <c r="Q129" s="170" t="n">
        <f aca="false">G129+I129+K129+M129+O129</f>
        <v>0</v>
      </c>
    </row>
    <row r="130" customFormat="false" ht="15" hidden="false" customHeight="false" outlineLevel="0" collapsed="false">
      <c r="D130" s="167" t="n">
        <v>1</v>
      </c>
      <c r="E130" s="171" t="str">
        <f aca="false">IF(Donnees!F4="","",Donnees!F4)</f>
        <v>Jeux pré-sportifs collectifs</v>
      </c>
      <c r="F130" s="148" t="n">
        <f aca="false">COUNTIF((Cycle_3!E$8:E$57),E130)</f>
        <v>0</v>
      </c>
      <c r="G130" s="148" t="n">
        <f aca="false">SUMIFS(Cycle_3!F$8:F$57,Cycle_3!E$8:E$57,E130)</f>
        <v>0</v>
      </c>
      <c r="H130" s="148" t="n">
        <f aca="false">COUNTIF((Cycle_3!H$8:H$57),Bilan_Activites!E130)</f>
        <v>0</v>
      </c>
      <c r="I130" s="148" t="n">
        <f aca="false">SUMIFS(Cycle_3!I$8:I$57,Cycle_3!H$8:H$57,Bilan_Activites!E130)</f>
        <v>0</v>
      </c>
      <c r="J130" s="148" t="n">
        <f aca="false">COUNTIF((Cycle_3!K$8:K$57),Bilan_Activites!E130)</f>
        <v>0</v>
      </c>
      <c r="K130" s="148" t="n">
        <f aca="false">SUMIFS(Cycle_3!L$8:L$57,Cycle_3!K$8:K$57,Bilan_Activites!E130)</f>
        <v>0</v>
      </c>
      <c r="L130" s="172" t="n">
        <f aca="false">COUNTIF((Cycle_3!N$8:N$57),Bilan_Activites!E130)</f>
        <v>0</v>
      </c>
      <c r="M130" s="148" t="n">
        <f aca="false">SUMIFS(Cycle_3!O$8:O$57,Cycle_3!N$8:N$57,Bilan_Activites!E130)</f>
        <v>0</v>
      </c>
      <c r="N130" s="172" t="n">
        <f aca="false">COUNTIF((Cycle_3!Q$8:Q$57),Bilan_Activites!E130)</f>
        <v>0</v>
      </c>
      <c r="O130" s="172" t="n">
        <f aca="false">SUMIFS(Cycle_3!R$8:R$57,Cycle_3!Q$8:Q$57,Bilan_Activites!E130)</f>
        <v>0</v>
      </c>
      <c r="P130" s="172" t="n">
        <f aca="false">F130+H130+J130+L130+N130</f>
        <v>0</v>
      </c>
      <c r="Q130" s="173" t="n">
        <f aca="false">G130+I130+K130+M130+O130</f>
        <v>0</v>
      </c>
    </row>
    <row r="131" customFormat="false" ht="15" hidden="false" customHeight="false" outlineLevel="0" collapsed="false">
      <c r="D131" s="167" t="n">
        <v>2</v>
      </c>
      <c r="E131" s="171" t="str">
        <f aca="false">IF(Donnees!F5="","",Donnees!F5)</f>
        <v>Jeux collectifs sans ballon</v>
      </c>
      <c r="F131" s="148" t="n">
        <f aca="false">COUNTIF((Cycle_3!E$8:E$57),E131)</f>
        <v>0</v>
      </c>
      <c r="G131" s="148" t="n">
        <f aca="false">SUMIFS(Cycle_3!F$8:F$57,Cycle_3!E$8:E$57,E131)</f>
        <v>0</v>
      </c>
      <c r="H131" s="148" t="n">
        <f aca="false">COUNTIF((Cycle_3!H$8:H$57),Bilan_Activites!E131)</f>
        <v>0</v>
      </c>
      <c r="I131" s="148" t="n">
        <f aca="false">SUMIFS(Cycle_3!I$8:I$57,Cycle_3!H$8:H$57,Bilan_Activites!E131)</f>
        <v>0</v>
      </c>
      <c r="J131" s="148" t="n">
        <f aca="false">COUNTIF((Cycle_3!K$8:K$57),Bilan_Activites!E131)</f>
        <v>0</v>
      </c>
      <c r="K131" s="148" t="n">
        <f aca="false">SUMIFS(Cycle_3!L$8:L$57,Cycle_3!K$8:K$57,Bilan_Activites!E131)</f>
        <v>0</v>
      </c>
      <c r="L131" s="172" t="n">
        <f aca="false">COUNTIF((Cycle_3!N$8:N$57),Bilan_Activites!E131)</f>
        <v>0</v>
      </c>
      <c r="M131" s="148" t="n">
        <f aca="false">SUMIFS(Cycle_3!O$8:O$57,Cycle_3!N$8:N$57,Bilan_Activites!E131)</f>
        <v>0</v>
      </c>
      <c r="N131" s="172" t="n">
        <f aca="false">COUNTIF((Cycle_3!Q$8:Q$57),Bilan_Activites!E131)</f>
        <v>0</v>
      </c>
      <c r="O131" s="172" t="n">
        <f aca="false">SUMIFS(Cycle_3!R$8:R$57,Cycle_3!Q$8:Q$57,Bilan_Activites!E131)</f>
        <v>0</v>
      </c>
      <c r="P131" s="172" t="n">
        <f aca="false">F131+H131+J131+L131+N131</f>
        <v>0</v>
      </c>
      <c r="Q131" s="173" t="n">
        <f aca="false">G131+I131+K131+M131+O131</f>
        <v>0</v>
      </c>
    </row>
    <row r="132" customFormat="false" ht="15" hidden="false" customHeight="false" outlineLevel="0" collapsed="false">
      <c r="D132" s="167" t="n">
        <v>3</v>
      </c>
      <c r="E132" s="171" t="str">
        <f aca="false">IF(Donnees!F6="","",Donnees!F6)</f>
        <v>Jeux collectifs avec ballon</v>
      </c>
      <c r="F132" s="148" t="n">
        <f aca="false">COUNTIF((Cycle_3!E$8:E$57),E132)</f>
        <v>0</v>
      </c>
      <c r="G132" s="148" t="n">
        <f aca="false">SUMIFS(Cycle_3!F$8:F$57,Cycle_3!E$8:E$57,E132)</f>
        <v>0</v>
      </c>
      <c r="H132" s="148" t="n">
        <f aca="false">COUNTIF((Cycle_3!H$8:H$57),Bilan_Activites!E132)</f>
        <v>0</v>
      </c>
      <c r="I132" s="148" t="n">
        <f aca="false">SUMIFS(Cycle_3!I$8:I$57,Cycle_3!H$8:H$57,Bilan_Activites!E132)</f>
        <v>0</v>
      </c>
      <c r="J132" s="148" t="n">
        <f aca="false">COUNTIF((Cycle_3!K$8:K$57),Bilan_Activites!E132)</f>
        <v>0</v>
      </c>
      <c r="K132" s="148" t="n">
        <f aca="false">SUMIFS(Cycle_3!L$8:L$57,Cycle_3!K$8:K$57,Bilan_Activites!E132)</f>
        <v>0</v>
      </c>
      <c r="L132" s="172" t="n">
        <f aca="false">COUNTIF((Cycle_3!N$8:N$57),Bilan_Activites!E132)</f>
        <v>0</v>
      </c>
      <c r="M132" s="148" t="n">
        <f aca="false">SUMIFS(Cycle_3!O$8:O$57,Cycle_3!N$8:N$57,Bilan_Activites!E132)</f>
        <v>0</v>
      </c>
      <c r="N132" s="172" t="n">
        <f aca="false">COUNTIF((Cycle_3!Q$8:Q$57),Bilan_Activites!E132)</f>
        <v>0</v>
      </c>
      <c r="O132" s="172" t="n">
        <f aca="false">SUMIFS(Cycle_3!R$8:R$57,Cycle_3!Q$8:Q$57,Bilan_Activites!E132)</f>
        <v>0</v>
      </c>
      <c r="P132" s="172" t="n">
        <f aca="false">F132+H132+J132+L132+N132</f>
        <v>0</v>
      </c>
      <c r="Q132" s="173" t="n">
        <f aca="false">G132+I132+K132+M132+O132</f>
        <v>0</v>
      </c>
    </row>
    <row r="133" customFormat="false" ht="15" hidden="false" customHeight="false" outlineLevel="0" collapsed="false">
      <c r="D133" s="167" t="n">
        <v>4</v>
      </c>
      <c r="E133" s="171" t="str">
        <f aca="false">IF(Donnees!F7="","",Donnees!F7)</f>
        <v>Jeux de combats de préhension</v>
      </c>
      <c r="F133" s="148" t="n">
        <f aca="false">COUNTIF((Cycle_3!E$8:E$57),E133)</f>
        <v>0</v>
      </c>
      <c r="G133" s="148" t="n">
        <f aca="false">SUMIFS(Cycle_3!F$8:F$57,Cycle_3!E$8:E$57,E133)</f>
        <v>0</v>
      </c>
      <c r="H133" s="148" t="n">
        <f aca="false">COUNTIF((Cycle_3!H$8:H$57),Bilan_Activites!E133)</f>
        <v>0</v>
      </c>
      <c r="I133" s="148" t="n">
        <f aca="false">SUMIFS(Cycle_3!I$8:I$57,Cycle_3!H$8:H$57,Bilan_Activites!E133)</f>
        <v>0</v>
      </c>
      <c r="J133" s="148" t="n">
        <f aca="false">COUNTIF((Cycle_3!K$8:K$57),Bilan_Activites!E133)</f>
        <v>0</v>
      </c>
      <c r="K133" s="148" t="n">
        <f aca="false">SUMIFS(Cycle_3!L$8:L$57,Cycle_3!K$8:K$57,Bilan_Activites!E133)</f>
        <v>0</v>
      </c>
      <c r="L133" s="172" t="n">
        <f aca="false">COUNTIF((Cycle_3!N$8:N$57),Bilan_Activites!E133)</f>
        <v>0</v>
      </c>
      <c r="M133" s="148" t="n">
        <f aca="false">SUMIFS(Cycle_3!O$8:O$57,Cycle_3!N$8:N$57,Bilan_Activites!E133)</f>
        <v>0</v>
      </c>
      <c r="N133" s="172" t="n">
        <f aca="false">COUNTIF((Cycle_3!Q$8:Q$57),Bilan_Activites!E133)</f>
        <v>0</v>
      </c>
      <c r="O133" s="172" t="n">
        <f aca="false">SUMIFS(Cycle_3!R$8:R$57,Cycle_3!Q$8:Q$57,Bilan_Activites!E133)</f>
        <v>0</v>
      </c>
      <c r="P133" s="172" t="n">
        <f aca="false">F133+H133+J133+L133+N133</f>
        <v>0</v>
      </c>
      <c r="Q133" s="173" t="n">
        <f aca="false">G133+I133+K133+M133+O133</f>
        <v>0</v>
      </c>
    </row>
    <row r="134" customFormat="false" ht="15" hidden="false" customHeight="false" outlineLevel="0" collapsed="false">
      <c r="D134" s="167" t="n">
        <v>5</v>
      </c>
      <c r="E134" s="171" t="str">
        <f aca="false">IF(Donnees!F8="","",Donnees!F8)</f>
        <v>Jeux de raquettes</v>
      </c>
      <c r="F134" s="148" t="n">
        <f aca="false">COUNTIF((Cycle_3!E$8:E$57),E134)</f>
        <v>0</v>
      </c>
      <c r="G134" s="148" t="n">
        <f aca="false">SUMIFS(Cycle_3!F$8:F$57,Cycle_3!E$8:E$57,E134)</f>
        <v>0</v>
      </c>
      <c r="H134" s="148" t="n">
        <f aca="false">COUNTIF((Cycle_3!H$8:H$57),Bilan_Activites!E134)</f>
        <v>0</v>
      </c>
      <c r="I134" s="148" t="n">
        <f aca="false">SUMIFS(Cycle_3!I$8:I$57,Cycle_3!H$8:H$57,Bilan_Activites!E134)</f>
        <v>0</v>
      </c>
      <c r="J134" s="148" t="n">
        <f aca="false">COUNTIF((Cycle_3!K$8:K$57),Bilan_Activites!E134)</f>
        <v>0</v>
      </c>
      <c r="K134" s="148" t="n">
        <f aca="false">SUMIFS(Cycle_3!L$8:L$57,Cycle_3!K$8:K$57,Bilan_Activites!E134)</f>
        <v>0</v>
      </c>
      <c r="L134" s="172" t="n">
        <f aca="false">COUNTIF((Cycle_3!N$8:N$57),Bilan_Activites!E134)</f>
        <v>0</v>
      </c>
      <c r="M134" s="148" t="n">
        <f aca="false">SUMIFS(Cycle_3!O$8:O$57,Cycle_3!N$8:N$57,Bilan_Activites!E134)</f>
        <v>0</v>
      </c>
      <c r="N134" s="172" t="n">
        <f aca="false">COUNTIF((Cycle_3!Q$8:Q$57),Bilan_Activites!E134)</f>
        <v>0</v>
      </c>
      <c r="O134" s="172" t="n">
        <f aca="false">SUMIFS(Cycle_3!R$8:R$57,Cycle_3!Q$8:Q$57,Bilan_Activites!E134)</f>
        <v>0</v>
      </c>
      <c r="P134" s="172" t="n">
        <f aca="false">F134+H134+J134+L134+N134</f>
        <v>0</v>
      </c>
      <c r="Q134" s="173" t="n">
        <f aca="false">G134+I134+K134+M134+O134</f>
        <v>0</v>
      </c>
    </row>
    <row r="135" customFormat="false" ht="15" hidden="false" customHeight="false" outlineLevel="0" collapsed="false">
      <c r="D135" s="167" t="n">
        <v>6</v>
      </c>
      <c r="E135" s="171" t="str">
        <f aca="false">IF(Donnees!F9="","",Donnees!F9)</f>
        <v>Autres</v>
      </c>
      <c r="F135" s="148" t="n">
        <f aca="false">COUNTIF((Cycle_3!E$8:E$57),E135)</f>
        <v>0</v>
      </c>
      <c r="G135" s="148" t="n">
        <f aca="false">SUMIFS(Cycle_3!F$8:F$57,Cycle_3!E$8:E$57,E135)</f>
        <v>0</v>
      </c>
      <c r="H135" s="148" t="n">
        <f aca="false">COUNTIF((Cycle_3!H$8:H$57),Bilan_Activites!E135)</f>
        <v>0</v>
      </c>
      <c r="I135" s="148" t="n">
        <f aca="false">SUMIFS(Cycle_3!I$8:I$57,Cycle_3!H$8:H$57,Bilan_Activites!E135)</f>
        <v>0</v>
      </c>
      <c r="J135" s="148" t="n">
        <f aca="false">COUNTIF((Cycle_3!K$8:K$57),Bilan_Activites!E135)</f>
        <v>0</v>
      </c>
      <c r="K135" s="148" t="n">
        <f aca="false">SUMIFS(Cycle_3!L$8:L$57,Cycle_3!K$8:K$57,Bilan_Activites!E135)</f>
        <v>0</v>
      </c>
      <c r="L135" s="172" t="n">
        <f aca="false">COUNTIF((Cycle_3!N$8:N$57),Bilan_Activites!E135)</f>
        <v>0</v>
      </c>
      <c r="M135" s="148" t="n">
        <f aca="false">SUMIFS(Cycle_3!O$8:O$57,Cycle_3!N$8:N$57,Bilan_Activites!E135)</f>
        <v>0</v>
      </c>
      <c r="N135" s="172" t="n">
        <f aca="false">COUNTIF((Cycle_3!Q$8:Q$57),Bilan_Activites!E135)</f>
        <v>0</v>
      </c>
      <c r="O135" s="172" t="n">
        <f aca="false">SUMIFS(Cycle_3!R$8:R$57,Cycle_3!Q$8:Q$57,Bilan_Activites!E135)</f>
        <v>0</v>
      </c>
      <c r="P135" s="172" t="n">
        <f aca="false">F135+H135+J135+L135+N135</f>
        <v>0</v>
      </c>
      <c r="Q135" s="173" t="n">
        <f aca="false">G135+I135+K135+M135+O135</f>
        <v>0</v>
      </c>
    </row>
    <row r="136" customFormat="false" ht="15" hidden="false" customHeight="false" outlineLevel="0" collapsed="false">
      <c r="D136" s="167" t="n">
        <v>7</v>
      </c>
      <c r="E136" s="171" t="str">
        <f aca="false">IF(Donnees!F10="","",Donnees!F10)</f>
        <v/>
      </c>
      <c r="F136" s="148" t="n">
        <f aca="false">COUNTIF((Cycle_3!E$8:E$57),E136)</f>
        <v>0</v>
      </c>
      <c r="G136" s="148" t="n">
        <f aca="false">SUMIFS(Cycle_3!F$8:F$57,Cycle_3!E$8:E$57,E136)</f>
        <v>0</v>
      </c>
      <c r="H136" s="148" t="n">
        <f aca="false">COUNTIF((Cycle_3!H$8:H$57),Bilan_Activites!E136)</f>
        <v>0</v>
      </c>
      <c r="I136" s="148" t="n">
        <f aca="false">SUMIFS(Cycle_3!I$8:I$57,Cycle_3!H$8:H$57,Bilan_Activites!E136)</f>
        <v>0</v>
      </c>
      <c r="J136" s="148" t="n">
        <f aca="false">COUNTIF((Cycle_3!K$8:K$57),Bilan_Activites!E136)</f>
        <v>0</v>
      </c>
      <c r="K136" s="148" t="n">
        <f aca="false">SUMIFS(Cycle_3!L$8:L$57,Cycle_3!K$8:K$57,Bilan_Activites!E136)</f>
        <v>0</v>
      </c>
      <c r="L136" s="172" t="n">
        <f aca="false">COUNTIF((Cycle_3!N$8:N$57),Bilan_Activites!E136)</f>
        <v>0</v>
      </c>
      <c r="M136" s="148" t="n">
        <f aca="false">SUMIFS(Cycle_3!O$8:O$57,Cycle_3!N$8:N$57,Bilan_Activites!E136)</f>
        <v>0</v>
      </c>
      <c r="N136" s="172" t="n">
        <f aca="false">COUNTIF((Cycle_3!Q$8:Q$57),Bilan_Activites!E136)</f>
        <v>0</v>
      </c>
      <c r="O136" s="172" t="n">
        <f aca="false">SUMIFS(Cycle_3!R$8:R$57,Cycle_3!Q$8:Q$57,Bilan_Activites!E136)</f>
        <v>0</v>
      </c>
      <c r="P136" s="172" t="n">
        <f aca="false">F136+H136+J136+L136+N136</f>
        <v>0</v>
      </c>
      <c r="Q136" s="173" t="n">
        <f aca="false">G136+I136+K136+M136+O136</f>
        <v>0</v>
      </c>
    </row>
    <row r="137" customFormat="false" ht="15" hidden="false" customHeight="false" outlineLevel="0" collapsed="false">
      <c r="D137" s="167" t="n">
        <v>8</v>
      </c>
      <c r="E137" s="171" t="str">
        <f aca="false">IF(Donnees!F11="","",Donnees!F11)</f>
        <v/>
      </c>
      <c r="F137" s="148" t="n">
        <f aca="false">COUNTIF((Cycle_3!E$8:E$57),E137)</f>
        <v>0</v>
      </c>
      <c r="G137" s="148" t="n">
        <f aca="false">SUMIFS(Cycle_3!F$8:F$57,Cycle_3!E$8:E$57,E137)</f>
        <v>0</v>
      </c>
      <c r="H137" s="148" t="n">
        <f aca="false">COUNTIF((Cycle_3!H$8:H$57),Bilan_Activites!E137)</f>
        <v>0</v>
      </c>
      <c r="I137" s="148" t="n">
        <f aca="false">SUMIFS(Cycle_3!I$8:I$57,Cycle_3!H$8:H$57,Bilan_Activites!E137)</f>
        <v>0</v>
      </c>
      <c r="J137" s="148" t="n">
        <f aca="false">COUNTIF((Cycle_3!K$8:K$57),Bilan_Activites!E137)</f>
        <v>0</v>
      </c>
      <c r="K137" s="148" t="n">
        <f aca="false">SUMIFS(Cycle_3!L$8:L$57,Cycle_3!K$8:K$57,Bilan_Activites!E137)</f>
        <v>0</v>
      </c>
      <c r="L137" s="172" t="n">
        <f aca="false">COUNTIF((Cycle_3!N$8:N$57),Bilan_Activites!E137)</f>
        <v>0</v>
      </c>
      <c r="M137" s="148" t="n">
        <f aca="false">SUMIFS(Cycle_3!O$8:O$57,Cycle_3!N$8:N$57,Bilan_Activites!E137)</f>
        <v>0</v>
      </c>
      <c r="N137" s="172" t="n">
        <f aca="false">COUNTIF((Cycle_3!Q$8:Q$57),Bilan_Activites!E137)</f>
        <v>0</v>
      </c>
      <c r="O137" s="172" t="n">
        <f aca="false">SUMIFS(Cycle_3!R$8:R$57,Cycle_3!Q$8:Q$57,Bilan_Activites!E137)</f>
        <v>0</v>
      </c>
      <c r="P137" s="172" t="n">
        <f aca="false">F137+H137+J137+L137+N137</f>
        <v>0</v>
      </c>
      <c r="Q137" s="173" t="n">
        <f aca="false">G137+I137+K137+M137+O137</f>
        <v>0</v>
      </c>
    </row>
    <row r="138" customFormat="false" ht="15" hidden="false" customHeight="false" outlineLevel="0" collapsed="false">
      <c r="D138" s="167" t="n">
        <v>9</v>
      </c>
      <c r="E138" s="171" t="str">
        <f aca="false">IF(Donnees!F12="","",Donnees!F12)</f>
        <v/>
      </c>
      <c r="F138" s="148" t="n">
        <f aca="false">COUNTIF((Cycle_3!E$8:E$57),E138)</f>
        <v>0</v>
      </c>
      <c r="G138" s="148" t="n">
        <f aca="false">SUMIFS(Cycle_3!F$8:F$57,Cycle_3!E$8:E$57,E138)</f>
        <v>0</v>
      </c>
      <c r="H138" s="148" t="n">
        <f aca="false">COUNTIF((Cycle_3!H$8:H$57),Bilan_Activites!E138)</f>
        <v>0</v>
      </c>
      <c r="I138" s="148" t="n">
        <f aca="false">SUMIFS(Cycle_3!I$8:I$57,Cycle_3!H$8:H$57,Bilan_Activites!E138)</f>
        <v>0</v>
      </c>
      <c r="J138" s="148" t="n">
        <f aca="false">COUNTIF((Cycle_3!K$8:K$57),Bilan_Activites!E138)</f>
        <v>0</v>
      </c>
      <c r="K138" s="148" t="n">
        <f aca="false">SUMIFS(Cycle_3!L$8:L$57,Cycle_3!K$8:K$57,Bilan_Activites!E138)</f>
        <v>0</v>
      </c>
      <c r="L138" s="172" t="n">
        <f aca="false">COUNTIF((Cycle_3!N$8:N$57),Bilan_Activites!E138)</f>
        <v>0</v>
      </c>
      <c r="M138" s="148" t="n">
        <f aca="false">SUMIFS(Cycle_3!O$8:O$57,Cycle_3!N$8:N$57,Bilan_Activites!E138)</f>
        <v>0</v>
      </c>
      <c r="N138" s="172" t="n">
        <f aca="false">COUNTIF((Cycle_3!Q$8:Q$57),Bilan_Activites!E138)</f>
        <v>0</v>
      </c>
      <c r="O138" s="172" t="n">
        <f aca="false">SUMIFS(Cycle_3!R$8:R$57,Cycle_3!Q$8:Q$57,Bilan_Activites!E138)</f>
        <v>0</v>
      </c>
      <c r="P138" s="172" t="n">
        <f aca="false">F138+H138+J138+L138+N138</f>
        <v>0</v>
      </c>
      <c r="Q138" s="173" t="n">
        <f aca="false">G138+I138+K138+M138+O138</f>
        <v>0</v>
      </c>
    </row>
    <row r="139" customFormat="false" ht="15" hidden="false" customHeight="false" outlineLevel="0" collapsed="false">
      <c r="D139" s="167" t="n">
        <v>10</v>
      </c>
      <c r="E139" s="171" t="str">
        <f aca="false">IF(Donnees!F13="","",Donnees!F13)</f>
        <v/>
      </c>
      <c r="F139" s="148" t="n">
        <f aca="false">COUNTIF((Cycle_3!E$8:E$57),E139)</f>
        <v>0</v>
      </c>
      <c r="G139" s="148" t="n">
        <f aca="false">SUMIFS(Cycle_3!F$8:F$57,Cycle_3!E$8:E$57,E139)</f>
        <v>0</v>
      </c>
      <c r="H139" s="148" t="n">
        <f aca="false">COUNTIF((Cycle_3!H$8:H$57),Bilan_Activites!E139)</f>
        <v>0</v>
      </c>
      <c r="I139" s="148" t="n">
        <f aca="false">SUMIFS(Cycle_3!I$8:I$57,Cycle_3!H$8:H$57,Bilan_Activites!E139)</f>
        <v>0</v>
      </c>
      <c r="J139" s="148" t="n">
        <f aca="false">COUNTIF((Cycle_3!K$8:K$57),Bilan_Activites!E139)</f>
        <v>0</v>
      </c>
      <c r="K139" s="148" t="n">
        <f aca="false">SUMIFS(Cycle_3!L$8:L$57,Cycle_3!K$8:K$57,Bilan_Activites!E139)</f>
        <v>0</v>
      </c>
      <c r="L139" s="172" t="n">
        <f aca="false">COUNTIF((Cycle_3!N$8:N$57),Bilan_Activites!E139)</f>
        <v>0</v>
      </c>
      <c r="M139" s="148" t="n">
        <f aca="false">SUMIFS(Cycle_3!O$8:O$57,Cycle_3!N$8:N$57,Bilan_Activites!E139)</f>
        <v>0</v>
      </c>
      <c r="N139" s="172" t="n">
        <f aca="false">COUNTIF((Cycle_3!Q$8:Q$57),Bilan_Activites!E139)</f>
        <v>0</v>
      </c>
      <c r="O139" s="172" t="n">
        <f aca="false">SUMIFS(Cycle_3!R$8:R$57,Cycle_3!Q$8:Q$57,Bilan_Activites!E139)</f>
        <v>0</v>
      </c>
      <c r="P139" s="172" t="n">
        <f aca="false">F139+H139+J139+L139+N139</f>
        <v>0</v>
      </c>
      <c r="Q139" s="173" t="n">
        <f aca="false">G139+I139+K139+M139+O139</f>
        <v>0</v>
      </c>
    </row>
    <row r="140" customFormat="false" ht="15" hidden="false" customHeight="false" outlineLevel="0" collapsed="false">
      <c r="D140" s="167" t="n">
        <v>11</v>
      </c>
      <c r="E140" s="171" t="str">
        <f aca="false">IF(Donnees!F14="","",Donnees!F14)</f>
        <v/>
      </c>
      <c r="F140" s="148" t="n">
        <f aca="false">COUNTIF((Cycle_3!E$8:E$57),E140)</f>
        <v>0</v>
      </c>
      <c r="G140" s="148" t="n">
        <f aca="false">SUMIFS(Cycle_3!F$8:F$57,Cycle_3!E$8:E$57,E140)</f>
        <v>0</v>
      </c>
      <c r="H140" s="148" t="n">
        <f aca="false">COUNTIF((Cycle_3!H$8:H$57),Bilan_Activites!E140)</f>
        <v>0</v>
      </c>
      <c r="I140" s="148" t="n">
        <f aca="false">SUMIFS(Cycle_3!I$8:I$57,Cycle_3!H$8:H$57,Bilan_Activites!E140)</f>
        <v>0</v>
      </c>
      <c r="J140" s="148" t="n">
        <f aca="false">COUNTIF((Cycle_3!K$8:K$57),Bilan_Activites!E140)</f>
        <v>0</v>
      </c>
      <c r="K140" s="148" t="n">
        <f aca="false">SUMIFS(Cycle_3!L$8:L$57,Cycle_3!K$8:K$57,Bilan_Activites!E140)</f>
        <v>0</v>
      </c>
      <c r="L140" s="172" t="n">
        <f aca="false">COUNTIF((Cycle_3!N$8:N$57),Bilan_Activites!E140)</f>
        <v>0</v>
      </c>
      <c r="M140" s="148" t="n">
        <f aca="false">SUMIFS(Cycle_3!O$8:O$57,Cycle_3!N$8:N$57,Bilan_Activites!E140)</f>
        <v>0</v>
      </c>
      <c r="N140" s="172" t="n">
        <f aca="false">COUNTIF((Cycle_3!Q$8:Q$57),Bilan_Activites!E140)</f>
        <v>0</v>
      </c>
      <c r="O140" s="172" t="n">
        <f aca="false">SUMIFS(Cycle_3!R$8:R$57,Cycle_3!Q$8:Q$57,Bilan_Activites!E140)</f>
        <v>0</v>
      </c>
      <c r="P140" s="172" t="n">
        <f aca="false">F140+H140+J140+L140+N140</f>
        <v>0</v>
      </c>
      <c r="Q140" s="173" t="n">
        <f aca="false">G140+I140+K140+M140+O140</f>
        <v>0</v>
      </c>
    </row>
    <row r="141" customFormat="false" ht="15" hidden="false" customHeight="false" outlineLevel="0" collapsed="false">
      <c r="D141" s="167" t="n">
        <v>12</v>
      </c>
      <c r="E141" s="171" t="str">
        <f aca="false">IF(Donnees!F15="","",Donnees!F15)</f>
        <v/>
      </c>
      <c r="F141" s="148" t="n">
        <f aca="false">COUNTIF((Cycle_3!E$8:E$57),E141)</f>
        <v>0</v>
      </c>
      <c r="G141" s="148" t="n">
        <f aca="false">SUMIFS(Cycle_3!F$8:F$57,Cycle_3!E$8:E$57,E141)</f>
        <v>0</v>
      </c>
      <c r="H141" s="148" t="n">
        <f aca="false">COUNTIF((Cycle_3!H$8:H$57),Bilan_Activites!E141)</f>
        <v>0</v>
      </c>
      <c r="I141" s="148" t="n">
        <f aca="false">SUMIFS(Cycle_3!I$8:I$57,Cycle_3!H$8:H$57,Bilan_Activites!E141)</f>
        <v>0</v>
      </c>
      <c r="J141" s="148" t="n">
        <f aca="false">COUNTIF((Cycle_3!K$8:K$57),Bilan_Activites!E141)</f>
        <v>0</v>
      </c>
      <c r="K141" s="148" t="n">
        <f aca="false">SUMIFS(Cycle_3!L$8:L$57,Cycle_3!K$8:K$57,Bilan_Activites!E141)</f>
        <v>0</v>
      </c>
      <c r="L141" s="172" t="n">
        <f aca="false">COUNTIF((Cycle_3!N$8:N$57),Bilan_Activites!E141)</f>
        <v>0</v>
      </c>
      <c r="M141" s="148" t="n">
        <f aca="false">SUMIFS(Cycle_3!O$8:O$57,Cycle_3!N$8:N$57,Bilan_Activites!E141)</f>
        <v>0</v>
      </c>
      <c r="N141" s="172" t="n">
        <f aca="false">COUNTIF((Cycle_3!Q$8:Q$57),Bilan_Activites!E141)</f>
        <v>0</v>
      </c>
      <c r="O141" s="172" t="n">
        <f aca="false">SUMIFS(Cycle_3!R$8:R$57,Cycle_3!Q$8:Q$57,Bilan_Activites!E141)</f>
        <v>0</v>
      </c>
      <c r="P141" s="172" t="n">
        <f aca="false">F141+H141+J141+L141+N141</f>
        <v>0</v>
      </c>
      <c r="Q141" s="173" t="n">
        <f aca="false">G141+I141+K141+M141+O141</f>
        <v>0</v>
      </c>
    </row>
    <row r="142" customFormat="false" ht="15" hidden="false" customHeight="false" outlineLevel="0" collapsed="false">
      <c r="D142" s="167" t="n">
        <v>13</v>
      </c>
      <c r="E142" s="171" t="str">
        <f aca="false">IF(Donnees!F16="","",Donnees!F16)</f>
        <v/>
      </c>
      <c r="F142" s="148" t="n">
        <f aca="false">COUNTIF((Cycle_3!E$8:E$57),E142)</f>
        <v>0</v>
      </c>
      <c r="G142" s="148" t="n">
        <f aca="false">SUMIFS(Cycle_3!F$8:F$57,Cycle_3!E$8:E$57,E142)</f>
        <v>0</v>
      </c>
      <c r="H142" s="148" t="n">
        <f aca="false">COUNTIF((Cycle_3!H$8:H$57),Bilan_Activites!E142)</f>
        <v>0</v>
      </c>
      <c r="I142" s="148" t="n">
        <f aca="false">SUMIFS(Cycle_3!I$8:I$57,Cycle_3!H$8:H$57,Bilan_Activites!E142)</f>
        <v>0</v>
      </c>
      <c r="J142" s="148" t="n">
        <f aca="false">COUNTIF((Cycle_3!K$8:K$57),Bilan_Activites!E142)</f>
        <v>0</v>
      </c>
      <c r="K142" s="148" t="n">
        <f aca="false">SUMIFS(Cycle_3!L$8:L$57,Cycle_3!K$8:K$57,Bilan_Activites!E142)</f>
        <v>0</v>
      </c>
      <c r="L142" s="172" t="n">
        <f aca="false">COUNTIF((Cycle_3!N$8:N$57),Bilan_Activites!E142)</f>
        <v>0</v>
      </c>
      <c r="M142" s="148" t="n">
        <f aca="false">SUMIFS(Cycle_3!O$8:O$57,Cycle_3!N$8:N$57,Bilan_Activites!E142)</f>
        <v>0</v>
      </c>
      <c r="N142" s="172" t="n">
        <f aca="false">COUNTIF((Cycle_3!Q$8:Q$57),Bilan_Activites!E142)</f>
        <v>0</v>
      </c>
      <c r="O142" s="172" t="n">
        <f aca="false">SUMIFS(Cycle_3!R$8:R$57,Cycle_3!Q$8:Q$57,Bilan_Activites!E142)</f>
        <v>0</v>
      </c>
      <c r="P142" s="172" t="n">
        <f aca="false">F142+H142+J142+L142+N142</f>
        <v>0</v>
      </c>
      <c r="Q142" s="173" t="n">
        <f aca="false">G142+I142+K142+M142+O142</f>
        <v>0</v>
      </c>
    </row>
    <row r="143" customFormat="false" ht="15" hidden="false" customHeight="false" outlineLevel="0" collapsed="false">
      <c r="D143" s="167" t="n">
        <v>14</v>
      </c>
      <c r="E143" s="171" t="str">
        <f aca="false">IF(Donnees!F17="","",Donnees!F17)</f>
        <v/>
      </c>
      <c r="F143" s="148" t="n">
        <f aca="false">COUNTIF((Cycle_3!E$8:E$57),E143)</f>
        <v>0</v>
      </c>
      <c r="G143" s="148" t="n">
        <f aca="false">SUMIFS(Cycle_3!F$8:F$57,Cycle_3!E$8:E$57,E143)</f>
        <v>0</v>
      </c>
      <c r="H143" s="148" t="n">
        <f aca="false">COUNTIF((Cycle_3!H$8:H$57),Bilan_Activites!E143)</f>
        <v>0</v>
      </c>
      <c r="I143" s="148" t="n">
        <f aca="false">SUMIFS(Cycle_3!I$8:I$57,Cycle_3!H$8:H$57,Bilan_Activites!E143)</f>
        <v>0</v>
      </c>
      <c r="J143" s="148" t="n">
        <f aca="false">COUNTIF((Cycle_3!K$8:K$57),Bilan_Activites!E143)</f>
        <v>0</v>
      </c>
      <c r="K143" s="148" t="n">
        <f aca="false">SUMIFS(Cycle_3!L$8:L$57,Cycle_3!K$8:K$57,Bilan_Activites!E143)</f>
        <v>0</v>
      </c>
      <c r="L143" s="172" t="n">
        <f aca="false">COUNTIF((Cycle_3!N$8:N$57),Bilan_Activites!E143)</f>
        <v>0</v>
      </c>
      <c r="M143" s="148" t="n">
        <f aca="false">SUMIFS(Cycle_3!O$8:O$57,Cycle_3!N$8:N$57,Bilan_Activites!E143)</f>
        <v>0</v>
      </c>
      <c r="N143" s="172" t="n">
        <f aca="false">COUNTIF((Cycle_3!Q$8:Q$57),Bilan_Activites!E143)</f>
        <v>0</v>
      </c>
      <c r="O143" s="172" t="n">
        <f aca="false">SUMIFS(Cycle_3!R$8:R$57,Cycle_3!Q$8:Q$57,Bilan_Activites!E143)</f>
        <v>0</v>
      </c>
      <c r="P143" s="172" t="n">
        <f aca="false">F143+H143+J143+L143+N143</f>
        <v>0</v>
      </c>
      <c r="Q143" s="173" t="n">
        <f aca="false">G143+I143+K143+M143+O143</f>
        <v>0</v>
      </c>
    </row>
    <row r="144" customFormat="false" ht="15" hidden="false" customHeight="false" outlineLevel="0" collapsed="false">
      <c r="D144" s="174" t="n">
        <v>15</v>
      </c>
      <c r="E144" s="175" t="str">
        <f aca="false">IF(Donnees!F18="","",Donnees!F18)</f>
        <v/>
      </c>
      <c r="F144" s="152" t="n">
        <f aca="false">COUNTIF((Cycle_3!E$8:E$57),E144)</f>
        <v>0</v>
      </c>
      <c r="G144" s="152" t="n">
        <f aca="false">SUMIFS(Cycle_3!F$8:F$57,Cycle_3!E$8:E$57,E144)</f>
        <v>0</v>
      </c>
      <c r="H144" s="148" t="n">
        <f aca="false">COUNTIF((Cycle_3!H$8:H$57),Bilan_Activites!E144)</f>
        <v>0</v>
      </c>
      <c r="I144" s="152" t="n">
        <f aca="false">SUMIFS(Cycle_3!I$8:I$57,Cycle_3!H$8:H$57,Bilan_Activites!E144)</f>
        <v>0</v>
      </c>
      <c r="J144" s="152" t="n">
        <f aca="false">COUNTIF((Cycle_3!K$8:K$57),Bilan_Activites!E144)</f>
        <v>0</v>
      </c>
      <c r="K144" s="152" t="n">
        <f aca="false">SUMIFS(Cycle_3!L$8:L$57,Cycle_3!K$8:K$57,Bilan_Activites!E144)</f>
        <v>0</v>
      </c>
      <c r="L144" s="177" t="n">
        <f aca="false">COUNTIF((Cycle_3!N$8:N$57),Bilan_Activites!E144)</f>
        <v>0</v>
      </c>
      <c r="M144" s="152" t="n">
        <f aca="false">SUMIFS(Cycle_3!O$8:O$57,Cycle_3!N$8:N$57,Bilan_Activites!E144)</f>
        <v>0</v>
      </c>
      <c r="N144" s="177" t="n">
        <f aca="false">COUNTIF((Cycle_3!Q$8:Q$57),Bilan_Activites!E144)</f>
        <v>0</v>
      </c>
      <c r="O144" s="177" t="n">
        <f aca="false">SUMIFS(Cycle_3!R$8:R$57,Cycle_3!Q$8:Q$57,Bilan_Activites!E144)</f>
        <v>0</v>
      </c>
      <c r="P144" s="177" t="n">
        <f aca="false">F144+H144+J144+L144+N144</f>
        <v>0</v>
      </c>
      <c r="Q144" s="176" t="n">
        <f aca="false">G144+I144+K144+M144+O144</f>
        <v>0</v>
      </c>
    </row>
  </sheetData>
  <sheetProtection sheet="true" password="cc46" objects="true" scenarios="true"/>
  <mergeCells count="14">
    <mergeCell ref="D5:E6"/>
    <mergeCell ref="F5:G5"/>
    <mergeCell ref="H5:I5"/>
    <mergeCell ref="J5:K5"/>
    <mergeCell ref="L5:M5"/>
    <mergeCell ref="N5:O5"/>
    <mergeCell ref="P5:Q5"/>
    <mergeCell ref="D76:E77"/>
    <mergeCell ref="F76:G76"/>
    <mergeCell ref="H76:I76"/>
    <mergeCell ref="J76:K76"/>
    <mergeCell ref="L76:M76"/>
    <mergeCell ref="N76:O76"/>
    <mergeCell ref="P76:Q76"/>
  </mergeCells>
  <printOptions headings="false" gridLines="false" gridLinesSet="true" horizontalCentered="true" verticalCentered="false"/>
  <pageMargins left="0.708333333333333" right="0.708333333333333" top="0.354166666666667" bottom="0.354166666666667"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rowBreaks count="1" manualBreakCount="1">
    <brk id="75" man="true" max="16383" min="0"/>
  </rowBreaks>
</worksheet>
</file>

<file path=xl/worksheets/sheet9.xml><?xml version="1.0" encoding="utf-8"?>
<worksheet xmlns="http://schemas.openxmlformats.org/spreadsheetml/2006/main" xmlns:r="http://schemas.openxmlformats.org/officeDocument/2006/relationships">
  <sheetPr filterMode="false">
    <pageSetUpPr fitToPage="true"/>
  </sheetPr>
  <dimension ref="B1:AB18"/>
  <sheetViews>
    <sheetView windowProtection="false" showFormulas="false" showGridLines="false" showRowColHeaders="true" showZeros="true" rightToLeft="false" tabSelected="false" showOutlineSymbols="true" defaultGridColor="true" view="normal" topLeftCell="Q1" colorId="64" zoomScale="100" zoomScaleNormal="100" zoomScalePageLayoutView="100" workbookViewId="0">
      <selection pane="topLeft" activeCell="AD21" activeCellId="0" sqref="AD21"/>
    </sheetView>
  </sheetViews>
  <sheetFormatPr defaultRowHeight="15.75"/>
  <cols>
    <col collapsed="false" hidden="true" max="1" min="1" style="0" width="0"/>
    <col collapsed="false" hidden="false" max="2" min="2" style="156" width="16.4883720930233"/>
    <col collapsed="false" hidden="false" max="6" min="3" style="0" width="51.4418604651163"/>
    <col collapsed="false" hidden="false" max="12" min="7" style="0" width="9.47441860465116"/>
    <col collapsed="false" hidden="false" max="13" min="13" style="0" width="31.9953488372093"/>
    <col collapsed="false" hidden="false" max="14" min="14" style="0" width="27.5674418604651"/>
    <col collapsed="false" hidden="false" max="15" min="15" style="0" width="28.4279069767442"/>
    <col collapsed="false" hidden="false" max="16" min="16" style="0" width="26.7023255813953"/>
    <col collapsed="false" hidden="false" max="19" min="17" style="0" width="9.47441860465116"/>
    <col collapsed="false" hidden="false" max="20" min="20" style="0" width="36.1813953488372"/>
    <col collapsed="false" hidden="false" max="21" min="21" style="0" width="9.47441860465116"/>
    <col collapsed="false" hidden="false" max="22" min="22" style="0" width="23.2604651162791"/>
    <col collapsed="false" hidden="false" max="24" min="23" style="0" width="9.47441860465116"/>
    <col collapsed="false" hidden="false" max="25" min="25" style="0" width="38.0279069767442"/>
    <col collapsed="false" hidden="false" max="26" min="26" style="0" width="9.47441860465116"/>
    <col collapsed="false" hidden="false" max="27" min="27" style="0" width="35.6883720930233"/>
    <col collapsed="false" hidden="false" max="1025" min="28" style="0" width="9.47441860465116"/>
  </cols>
  <sheetData>
    <row r="1" s="55" customFormat="true" ht="30" hidden="false" customHeight="true" outlineLevel="0" collapsed="false">
      <c r="B1" s="178"/>
      <c r="C1" s="179" t="s">
        <v>72</v>
      </c>
      <c r="D1" s="179"/>
      <c r="E1" s="179"/>
      <c r="F1" s="179"/>
      <c r="M1" s="180" t="s">
        <v>73</v>
      </c>
      <c r="N1" s="180"/>
      <c r="O1" s="180"/>
      <c r="P1" s="180"/>
      <c r="T1" s="181" t="s">
        <v>74</v>
      </c>
      <c r="U1" s="181"/>
      <c r="V1" s="181"/>
      <c r="W1" s="181"/>
      <c r="Y1" s="181" t="s">
        <v>23</v>
      </c>
      <c r="Z1" s="181"/>
      <c r="AA1" s="181"/>
      <c r="AB1" s="181"/>
    </row>
    <row r="2" customFormat="false" ht="15.75" hidden="false" customHeight="false" outlineLevel="0" collapsed="false">
      <c r="B2" s="182" t="s">
        <v>42</v>
      </c>
      <c r="C2" s="182" t="s">
        <v>75</v>
      </c>
      <c r="D2" s="182" t="s">
        <v>76</v>
      </c>
      <c r="E2" s="182" t="s">
        <v>77</v>
      </c>
      <c r="F2" s="182" t="s">
        <v>78</v>
      </c>
      <c r="K2" s="183" t="s">
        <v>79</v>
      </c>
      <c r="M2" s="183" t="s">
        <v>80</v>
      </c>
      <c r="N2" s="183" t="s">
        <v>81</v>
      </c>
      <c r="O2" s="183" t="s">
        <v>82</v>
      </c>
      <c r="P2" s="183" t="s">
        <v>83</v>
      </c>
      <c r="R2" s="183"/>
      <c r="S2" s="183"/>
      <c r="T2" s="184" t="s">
        <v>24</v>
      </c>
      <c r="U2" s="55"/>
      <c r="V2" s="184" t="s">
        <v>25</v>
      </c>
      <c r="Y2" s="185" t="s">
        <v>84</v>
      </c>
      <c r="AA2" s="186" t="s">
        <v>27</v>
      </c>
    </row>
    <row r="3" customFormat="false" ht="15.75" hidden="false" customHeight="false" outlineLevel="0" collapsed="false">
      <c r="B3" s="187" t="s">
        <v>43</v>
      </c>
      <c r="C3" s="188" t="s">
        <v>85</v>
      </c>
      <c r="D3" s="188" t="s">
        <v>86</v>
      </c>
      <c r="E3" s="188" t="s">
        <v>87</v>
      </c>
      <c r="F3" s="188" t="s">
        <v>88</v>
      </c>
      <c r="K3" s="189" t="s">
        <v>89</v>
      </c>
      <c r="T3" s="190" t="s">
        <v>90</v>
      </c>
      <c r="U3" s="55"/>
      <c r="V3" s="55" t="s">
        <v>91</v>
      </c>
      <c r="Y3" s="191" t="s">
        <v>92</v>
      </c>
      <c r="Z3" s="191"/>
      <c r="AA3" s="191" t="s">
        <v>93</v>
      </c>
    </row>
    <row r="4" customFormat="false" ht="15.75" hidden="false" customHeight="false" outlineLevel="0" collapsed="false">
      <c r="B4" s="192"/>
      <c r="C4" s="188" t="s">
        <v>94</v>
      </c>
      <c r="D4" s="188" t="s">
        <v>95</v>
      </c>
      <c r="E4" s="188" t="s">
        <v>96</v>
      </c>
      <c r="F4" s="188" t="s">
        <v>97</v>
      </c>
      <c r="K4" s="189" t="s">
        <v>3</v>
      </c>
      <c r="T4" s="190" t="s">
        <v>98</v>
      </c>
      <c r="U4" s="55"/>
      <c r="V4" s="55" t="s">
        <v>99</v>
      </c>
      <c r="Y4" s="191" t="s">
        <v>100</v>
      </c>
      <c r="Z4" s="191"/>
      <c r="AA4" s="191" t="s">
        <v>101</v>
      </c>
    </row>
    <row r="5" customFormat="false" ht="15.75" hidden="false" customHeight="false" outlineLevel="0" collapsed="false">
      <c r="B5" s="192"/>
      <c r="C5" s="188" t="s">
        <v>102</v>
      </c>
      <c r="D5" s="188" t="s">
        <v>103</v>
      </c>
      <c r="E5" s="188" t="s">
        <v>104</v>
      </c>
      <c r="F5" s="188" t="s">
        <v>105</v>
      </c>
      <c r="K5" s="189" t="s">
        <v>106</v>
      </c>
      <c r="T5" s="190" t="s">
        <v>107</v>
      </c>
      <c r="U5" s="55"/>
      <c r="V5" s="55" t="s">
        <v>108</v>
      </c>
      <c r="Y5" s="0" t="s">
        <v>109</v>
      </c>
      <c r="Z5" s="191"/>
      <c r="AA5" s="191" t="s">
        <v>110</v>
      </c>
    </row>
    <row r="6" customFormat="false" ht="15.75" hidden="false" customHeight="false" outlineLevel="0" collapsed="false">
      <c r="B6" s="192"/>
      <c r="C6" s="188" t="s">
        <v>111</v>
      </c>
      <c r="D6" s="188" t="s">
        <v>112</v>
      </c>
      <c r="E6" s="188" t="s">
        <v>113</v>
      </c>
      <c r="F6" s="188" t="s">
        <v>114</v>
      </c>
      <c r="K6" s="189" t="s">
        <v>115</v>
      </c>
      <c r="T6" s="190" t="s">
        <v>116</v>
      </c>
      <c r="U6" s="55"/>
      <c r="V6" s="55" t="s">
        <v>117</v>
      </c>
      <c r="Y6" s="0" t="s">
        <v>118</v>
      </c>
      <c r="Z6" s="191"/>
      <c r="AA6" s="191" t="s">
        <v>119</v>
      </c>
    </row>
    <row r="7" customFormat="false" ht="15.75" hidden="false" customHeight="false" outlineLevel="0" collapsed="false">
      <c r="B7" s="192"/>
      <c r="C7" s="188" t="s">
        <v>120</v>
      </c>
      <c r="D7" s="188" t="s">
        <v>121</v>
      </c>
      <c r="E7" s="188" t="s">
        <v>122</v>
      </c>
      <c r="F7" s="188" t="s">
        <v>123</v>
      </c>
      <c r="K7" s="189" t="s">
        <v>124</v>
      </c>
      <c r="T7" s="190" t="s">
        <v>125</v>
      </c>
      <c r="U7" s="55"/>
      <c r="V7" s="55" t="s">
        <v>126</v>
      </c>
      <c r="Y7" s="191" t="s">
        <v>127</v>
      </c>
      <c r="Z7" s="191"/>
      <c r="AA7" s="191" t="s">
        <v>128</v>
      </c>
    </row>
    <row r="8" customFormat="false" ht="15.75" hidden="false" customHeight="false" outlineLevel="0" collapsed="false">
      <c r="B8" s="192"/>
      <c r="C8" s="188" t="s">
        <v>129</v>
      </c>
      <c r="D8" s="188" t="s">
        <v>130</v>
      </c>
      <c r="E8" s="188"/>
      <c r="F8" s="188" t="s">
        <v>131</v>
      </c>
      <c r="K8" s="189" t="s">
        <v>132</v>
      </c>
      <c r="T8" s="190" t="s">
        <v>133</v>
      </c>
      <c r="U8" s="55"/>
      <c r="V8" s="55" t="s">
        <v>134</v>
      </c>
      <c r="Y8" s="191" t="s">
        <v>135</v>
      </c>
      <c r="Z8" s="191"/>
      <c r="AA8" s="191" t="s">
        <v>136</v>
      </c>
    </row>
    <row r="9" customFormat="false" ht="15.75" hidden="false" customHeight="false" outlineLevel="0" collapsed="false">
      <c r="B9" s="192"/>
      <c r="C9" s="188" t="s">
        <v>137</v>
      </c>
      <c r="D9" s="188" t="s">
        <v>138</v>
      </c>
      <c r="E9" s="188"/>
      <c r="F9" s="188" t="s">
        <v>122</v>
      </c>
      <c r="K9" s="189" t="s">
        <v>139</v>
      </c>
      <c r="T9" s="190" t="s">
        <v>140</v>
      </c>
      <c r="U9" s="55"/>
      <c r="V9" s="55" t="s">
        <v>141</v>
      </c>
      <c r="Y9" s="191"/>
      <c r="Z9" s="191"/>
      <c r="AA9" s="191" t="s">
        <v>142</v>
      </c>
    </row>
    <row r="10" customFormat="false" ht="15.75" hidden="false" customHeight="false" outlineLevel="0" collapsed="false">
      <c r="B10" s="192"/>
      <c r="C10" s="188" t="s">
        <v>143</v>
      </c>
      <c r="D10" s="188" t="s">
        <v>122</v>
      </c>
      <c r="E10" s="188"/>
      <c r="F10" s="188"/>
      <c r="K10" s="189" t="s">
        <v>144</v>
      </c>
      <c r="T10" s="190" t="s">
        <v>145</v>
      </c>
      <c r="U10" s="55"/>
      <c r="V10" s="55" t="s">
        <v>146</v>
      </c>
    </row>
    <row r="11" customFormat="false" ht="15.75" hidden="false" customHeight="false" outlineLevel="0" collapsed="false">
      <c r="B11" s="192"/>
      <c r="C11" s="188" t="s">
        <v>147</v>
      </c>
      <c r="D11" s="188"/>
      <c r="E11" s="188"/>
      <c r="F11" s="188"/>
      <c r="K11" s="189" t="s">
        <v>148</v>
      </c>
      <c r="T11" s="190" t="s">
        <v>149</v>
      </c>
      <c r="U11" s="55"/>
      <c r="V11" s="55" t="s">
        <v>150</v>
      </c>
    </row>
    <row r="12" customFormat="false" ht="15.75" hidden="false" customHeight="false" outlineLevel="0" collapsed="false">
      <c r="B12" s="192"/>
      <c r="C12" s="188" t="s">
        <v>122</v>
      </c>
      <c r="D12" s="188"/>
      <c r="E12" s="188"/>
      <c r="F12" s="188"/>
      <c r="K12" s="189" t="s">
        <v>151</v>
      </c>
      <c r="T12" s="190" t="s">
        <v>152</v>
      </c>
      <c r="U12" s="55"/>
      <c r="V12" s="55" t="s">
        <v>153</v>
      </c>
    </row>
    <row r="13" customFormat="false" ht="15.75" hidden="false" customHeight="false" outlineLevel="0" collapsed="false">
      <c r="B13" s="192"/>
      <c r="C13" s="188"/>
      <c r="D13" s="188"/>
      <c r="E13" s="188"/>
      <c r="F13" s="188"/>
      <c r="K13" s="189" t="s">
        <v>154</v>
      </c>
      <c r="T13" s="190" t="s">
        <v>155</v>
      </c>
      <c r="U13" s="55"/>
      <c r="V13" s="55" t="s">
        <v>156</v>
      </c>
    </row>
    <row r="14" customFormat="false" ht="15.75" hidden="false" customHeight="false" outlineLevel="0" collapsed="false">
      <c r="B14" s="192"/>
      <c r="C14" s="188"/>
      <c r="D14" s="188"/>
      <c r="E14" s="188"/>
      <c r="F14" s="188"/>
      <c r="K14" s="189" t="s">
        <v>157</v>
      </c>
      <c r="T14" s="190" t="s">
        <v>158</v>
      </c>
      <c r="U14" s="55"/>
      <c r="V14" s="55"/>
    </row>
    <row r="15" customFormat="false" ht="15.75" hidden="false" customHeight="false" outlineLevel="0" collapsed="false">
      <c r="B15" s="192"/>
      <c r="C15" s="188"/>
      <c r="D15" s="188"/>
      <c r="E15" s="188"/>
      <c r="F15" s="188"/>
      <c r="K15" s="189" t="s">
        <v>159</v>
      </c>
      <c r="T15" s="190" t="s">
        <v>160</v>
      </c>
      <c r="U15" s="55"/>
      <c r="V15" s="55"/>
    </row>
    <row r="16" customFormat="false" ht="15.75" hidden="false" customHeight="false" outlineLevel="0" collapsed="false">
      <c r="B16" s="192"/>
      <c r="C16" s="188"/>
      <c r="D16" s="188"/>
      <c r="E16" s="188"/>
      <c r="F16" s="188"/>
      <c r="K16" s="189" t="s">
        <v>161</v>
      </c>
      <c r="T16" s="190" t="s">
        <v>156</v>
      </c>
      <c r="U16" s="55"/>
      <c r="V16" s="55"/>
    </row>
    <row r="17" customFormat="false" ht="15.75" hidden="false" customHeight="false" outlineLevel="0" collapsed="false">
      <c r="B17" s="192"/>
      <c r="C17" s="188"/>
      <c r="D17" s="188"/>
      <c r="E17" s="188"/>
      <c r="F17" s="188"/>
    </row>
    <row r="18" customFormat="false" ht="15.75" hidden="false" customHeight="false" outlineLevel="0" collapsed="false">
      <c r="B18" s="192"/>
      <c r="C18" s="193"/>
      <c r="D18" s="193"/>
      <c r="E18" s="193"/>
      <c r="F18" s="193"/>
    </row>
  </sheetData>
  <sheetProtection sheet="true" password="cc46" objects="true" scenarios="true"/>
  <mergeCells count="4">
    <mergeCell ref="C1:F1"/>
    <mergeCell ref="M1:P1"/>
    <mergeCell ref="T1:W1"/>
    <mergeCell ref="Y1:AB1"/>
  </mergeCells>
  <printOptions headings="false" gridLines="false" gridLinesSet="true" horizontalCentered="true" verticalCentered="false"/>
  <pageMargins left="0.354166666666667" right="0.157638888888889"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157</TotalTime>
  <Application>LibreOffice/5.0.5.2$Windows_x86 LibreOffice_project/55b006a02d247b5f7215fc6ea0fde844b30035b3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2015-12-04T20:20:45Z</dcterms:created>
  <dc:creator>Luc di Pol</dc:creator>
  <dc:language>fr-FR</dc:language>
  <cp:lastPrinted>2016-01-14T09:53:04Z</cp:lastPrinted>
  <dcterms:modified xsi:type="dcterms:W3CDTF">2016-11-05T08:04:56Z</dcterms:modified>
  <cp:revision>42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